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802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<sst xmlns="http://schemas.openxmlformats.org/spreadsheetml/2006/main" count="268" uniqueCount="166">
  <si>
    <t>1-4</t>
  </si>
  <si>
    <t>5-9</t>
  </si>
  <si>
    <t>10-11</t>
  </si>
  <si>
    <t>"Утверждаю"</t>
  </si>
  <si>
    <t>Приложение№1</t>
  </si>
  <si>
    <t>К инструкции о порядке исчисления заработной платы</t>
  </si>
  <si>
    <t>работников просвещения 2009  года</t>
  </si>
  <si>
    <t>№  п/п</t>
  </si>
  <si>
    <t>Ф.И.О</t>
  </si>
  <si>
    <t>Категория</t>
  </si>
  <si>
    <t>Коэффициент</t>
  </si>
  <si>
    <t>Число часов в неделю</t>
  </si>
  <si>
    <t>Доплата за проверку тетрадей</t>
  </si>
  <si>
    <t>Дополнительная оплата</t>
  </si>
  <si>
    <t>часы 5-9 (10%)</t>
  </si>
  <si>
    <t>часы 10-11</t>
  </si>
  <si>
    <t>Должностной оклад (17697* коэф)</t>
  </si>
  <si>
    <t>Показатели</t>
  </si>
  <si>
    <t>Число классов</t>
  </si>
  <si>
    <t>Число учащихся</t>
  </si>
  <si>
    <t>Общее число часов преподавательской работы в неделю по тарификации</t>
  </si>
  <si>
    <t>Численность мальчиков</t>
  </si>
  <si>
    <t>Численность девочек</t>
  </si>
  <si>
    <t xml:space="preserve">Всего учащихся </t>
  </si>
  <si>
    <t>Число класс комплектов</t>
  </si>
  <si>
    <t>1-4 классы</t>
  </si>
  <si>
    <t>5-9 классы</t>
  </si>
  <si>
    <t>10-11 классы</t>
  </si>
  <si>
    <t>часы 1-4 классы</t>
  </si>
  <si>
    <t>Прочие надбавки</t>
  </si>
  <si>
    <t>Педагогический стаж</t>
  </si>
  <si>
    <t>Итого  заработная  плата педагога  в месяц</t>
  </si>
  <si>
    <t>Всего заработная плата в месяц</t>
  </si>
  <si>
    <t>Заработная плата в месяц</t>
  </si>
  <si>
    <t xml:space="preserve">      Руководитель ГУ "Отдел образования "</t>
  </si>
  <si>
    <t xml:space="preserve">        ТАРИФИКАЦИОННЫЙ СПИСОК</t>
  </si>
  <si>
    <t>Занимаемая должность преподаваемого  предмета</t>
  </si>
  <si>
    <t xml:space="preserve">Образование </t>
  </si>
  <si>
    <t>заведующий мастерской</t>
  </si>
  <si>
    <t>заведующий кабинетом</t>
  </si>
  <si>
    <t>классное  руководство</t>
  </si>
  <si>
    <t>внеклассная работа</t>
  </si>
  <si>
    <t xml:space="preserve"> За категорию</t>
  </si>
  <si>
    <t>Хажат Алма</t>
  </si>
  <si>
    <t>Чечерина Татьяна Тельмановна</t>
  </si>
  <si>
    <t>Кирибаева Карлыгаш  Социаловна</t>
  </si>
  <si>
    <t>Бардаль Сергей  Владимирович</t>
  </si>
  <si>
    <t>Бардаль Олеся     Ивановна</t>
  </si>
  <si>
    <t>5-9 классы10%)</t>
  </si>
  <si>
    <t>Швец Юлия    Анатольевна</t>
  </si>
  <si>
    <t>1-4 классы10%)</t>
  </si>
  <si>
    <t>Шукеева Алия Кабидуловна</t>
  </si>
  <si>
    <t>Темирханова Милана Нурмагомедовна</t>
  </si>
  <si>
    <t>Хонан Бердігүл</t>
  </si>
  <si>
    <t>Адебиет Гульрауза</t>
  </si>
  <si>
    <t>Мекебай Асемгул</t>
  </si>
  <si>
    <t>Бичун Максим Николаевич</t>
  </si>
  <si>
    <t>Кап Акмарал</t>
  </si>
  <si>
    <t>Лосич Сергей Владимирович</t>
  </si>
  <si>
    <t>Шульга Татьяна   Юрьевна</t>
  </si>
  <si>
    <t>Жетписбай Мухтар Ахмедиевич</t>
  </si>
  <si>
    <t xml:space="preserve">Шатохина Изольда Леонгардовна </t>
  </si>
  <si>
    <t xml:space="preserve">Хауази Оралсын </t>
  </si>
  <si>
    <t>Шульга Елена Владимировна</t>
  </si>
  <si>
    <t>Жетпісбай Мәрия Жүрсінбекқызы</t>
  </si>
  <si>
    <t>Акимжанов Даулет Жексенбаевич</t>
  </si>
  <si>
    <t>Рязанова Анастасия Леонидовна</t>
  </si>
  <si>
    <t>Халман Сайрангул</t>
  </si>
  <si>
    <t>высшее/I.категория</t>
  </si>
  <si>
    <t>высшее/1 категория</t>
  </si>
  <si>
    <t>высшее/без категория</t>
  </si>
  <si>
    <t>высшее/ 2 категории</t>
  </si>
  <si>
    <t>высшее/ без категории</t>
  </si>
  <si>
    <t>высшее/без категории</t>
  </si>
  <si>
    <t>высшее/ выс.категория</t>
  </si>
  <si>
    <t>с/спец  без категория</t>
  </si>
  <si>
    <t>высшее б/к</t>
  </si>
  <si>
    <t>В2-2</t>
  </si>
  <si>
    <t>В2-1</t>
  </si>
  <si>
    <t>В2-4</t>
  </si>
  <si>
    <t>В2-3</t>
  </si>
  <si>
    <t>В4-3</t>
  </si>
  <si>
    <t>В4-4</t>
  </si>
  <si>
    <t xml:space="preserve">рус. язык </t>
  </si>
  <si>
    <t>каз. язык,литература</t>
  </si>
  <si>
    <t xml:space="preserve"> анг.яз </t>
  </si>
  <si>
    <t xml:space="preserve">начальные классы </t>
  </si>
  <si>
    <t xml:space="preserve">самопознание </t>
  </si>
  <si>
    <t xml:space="preserve"> англ.яз  </t>
  </si>
  <si>
    <t xml:space="preserve">география </t>
  </si>
  <si>
    <t xml:space="preserve">каз.яз. </t>
  </si>
  <si>
    <t xml:space="preserve"> матем. и физики  </t>
  </si>
  <si>
    <t xml:space="preserve"> информатика </t>
  </si>
  <si>
    <t xml:space="preserve">физкультуры </t>
  </si>
  <si>
    <t xml:space="preserve"> технологии</t>
  </si>
  <si>
    <t>каз. яз.</t>
  </si>
  <si>
    <t xml:space="preserve"> биологии </t>
  </si>
  <si>
    <t>математики,физики</t>
  </si>
  <si>
    <t xml:space="preserve"> рус.яз. и литер.</t>
  </si>
  <si>
    <t xml:space="preserve">              ГУ "Новорыбинская средняя школа-сад"</t>
  </si>
  <si>
    <t>Музыченко Алена Викторовна</t>
  </si>
  <si>
    <t>Хабалхах Ражап</t>
  </si>
  <si>
    <t>высшее/б/к</t>
  </si>
  <si>
    <t>______________К.К.Ашимов</t>
  </si>
  <si>
    <t>история.религов.</t>
  </si>
  <si>
    <t>НВП</t>
  </si>
  <si>
    <t>технология</t>
  </si>
  <si>
    <t xml:space="preserve"> физкультура</t>
  </si>
  <si>
    <t>Итого</t>
  </si>
  <si>
    <t>В-2-4</t>
  </si>
  <si>
    <t>Вакансия</t>
  </si>
  <si>
    <t>Айткен Гулнаш</t>
  </si>
  <si>
    <t>русский язык и литература</t>
  </si>
  <si>
    <t>дошкольное обучение на дому</t>
  </si>
  <si>
    <t>высшее 1  категория</t>
  </si>
  <si>
    <t xml:space="preserve"> самопознания  , технология</t>
  </si>
  <si>
    <t>высшее/вторая категория</t>
  </si>
  <si>
    <t>химия</t>
  </si>
  <si>
    <t>адрес школы:                                   Акмолинская область,  Аккольский  район, с.Новорыбинка</t>
  </si>
  <si>
    <t>Оплата Национ тесты</t>
  </si>
  <si>
    <t>часы тест</t>
  </si>
  <si>
    <t>Оплата ОСО</t>
  </si>
  <si>
    <t>Часы ОСО</t>
  </si>
  <si>
    <t>высшее/высшая педагог- исследователь</t>
  </si>
  <si>
    <t>полиязычие</t>
  </si>
  <si>
    <t>З/плата в месяц</t>
  </si>
  <si>
    <t>З/П+ОСО+полияз +тест</t>
  </si>
  <si>
    <t>01 сентябрь 2019 года</t>
  </si>
  <si>
    <t xml:space="preserve">                            Учебный 2019-2020 год</t>
  </si>
  <si>
    <t>Абжанова Айгуль Куандыковна</t>
  </si>
  <si>
    <t>ср/спец, б/к</t>
  </si>
  <si>
    <t>Смагулов Мансур Жамышевич</t>
  </si>
  <si>
    <t>высшее, высшая</t>
  </si>
  <si>
    <t>высшее/педагог-исследователь</t>
  </si>
  <si>
    <t>высшее/педагог-эксперт</t>
  </si>
  <si>
    <t>высшее/ педагог-модератор</t>
  </si>
  <si>
    <t>Средне спец/педагог-эксперт</t>
  </si>
  <si>
    <t>высшее/педагог-модератор</t>
  </si>
  <si>
    <t>каз.яз</t>
  </si>
  <si>
    <t>Абай тану</t>
  </si>
  <si>
    <t>музыка</t>
  </si>
  <si>
    <t>высшее/ педагог-эксперт</t>
  </si>
  <si>
    <t>высшее/  педагог-эксперт</t>
  </si>
  <si>
    <t xml:space="preserve"> географии</t>
  </si>
  <si>
    <t xml:space="preserve"> истории </t>
  </si>
  <si>
    <t>высшее/  педагог-исследователь</t>
  </si>
  <si>
    <t xml:space="preserve"> технологии, музыка</t>
  </si>
  <si>
    <t xml:space="preserve"> технология </t>
  </si>
  <si>
    <t>Средне специал/  педагог-модератор</t>
  </si>
  <si>
    <t>высшее/  педагог- эксперт</t>
  </si>
  <si>
    <t>технол</t>
  </si>
  <si>
    <t>основы пред., краевед</t>
  </si>
  <si>
    <t>информатики, робототех</t>
  </si>
  <si>
    <t>история , светк.и рел.</t>
  </si>
  <si>
    <t>Олке тану, краевед, Алаш Тану</t>
  </si>
  <si>
    <t xml:space="preserve"> биология  </t>
  </si>
  <si>
    <t>самопознание</t>
  </si>
  <si>
    <t>каз.яз и литер</t>
  </si>
  <si>
    <t>рус.яз и лит. (гос.об)</t>
  </si>
  <si>
    <t>англ.яз (гос.об)</t>
  </si>
  <si>
    <t>англ.яз (рус.об)</t>
  </si>
  <si>
    <t>информатика</t>
  </si>
  <si>
    <t>история Каз</t>
  </si>
  <si>
    <t>география</t>
  </si>
  <si>
    <t>физика (гос.об)</t>
  </si>
  <si>
    <t>рус.яз и лит. (рус.об)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</si>
</sst>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0_р_."/>
    <numFmt numFmtId="181" formatCode="0.0"/>
    <numFmt numFmtId="182" formatCode="[$-FC19]d\ mmmm\ yyyy\ &quot;г.&quot;"/>
    <numFmt numFmtId="183" formatCode="#,##0.0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1"/>
      <name val="Times New Roman"/>
      <family val="1"/>
    </font>
    <font>
      <sz val="28"/>
      <name val="Arial Cyr"/>
      <family val="2"/>
    </font>
    <font>
      <sz val="2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8"/>
      <name val="KZ Times New Roman"/>
      <family val="0"/>
    </font>
    <font>
      <b/>
      <sz val="11"/>
      <name val="Times New Roman"/>
      <family val="1"/>
    </font>
    <font>
      <sz val="11"/>
      <name val="Arial Cyr"/>
      <family val="2"/>
    </font>
    <font>
      <b/>
      <sz val="11"/>
      <color indexed="8"/>
      <name val="Times New Roman"/>
      <family val="1"/>
    </font>
    <font>
      <b/>
      <sz val="11"/>
      <name val="KZ Times New Roman"/>
      <family val="0"/>
    </font>
    <font>
      <sz val="11"/>
      <name val="KZ 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3" fillId="24" borderId="0" xfId="0" applyFont="1" applyFill="1" applyBorder="1" applyAlignment="1">
      <alignment horizontal="left" vertical="top"/>
    </xf>
    <xf numFmtId="1" fontId="23" fillId="24" borderId="0" xfId="0" applyNumberFormat="1" applyFont="1" applyFill="1" applyBorder="1" applyAlignment="1">
      <alignment horizontal="left" vertical="top"/>
    </xf>
    <xf numFmtId="1" fontId="23" fillId="24" borderId="0" xfId="0" applyNumberFormat="1" applyFont="1" applyFill="1" applyBorder="1" applyAlignment="1">
      <alignment vertical="top"/>
    </xf>
    <xf numFmtId="0" fontId="0" fillId="24" borderId="0" xfId="0" applyFill="1" applyBorder="1" applyAlignment="1">
      <alignment/>
    </xf>
    <xf numFmtId="0" fontId="24" fillId="24" borderId="0" xfId="0" applyFont="1" applyFill="1" applyBorder="1" applyAlignment="1">
      <alignment horizontal="left" vertical="top"/>
    </xf>
    <xf numFmtId="0" fontId="24" fillId="24" borderId="0" xfId="0" applyFont="1" applyFill="1" applyBorder="1" applyAlignment="1">
      <alignment horizontal="left" vertical="top" wrapText="1"/>
    </xf>
    <xf numFmtId="0" fontId="24" fillId="24" borderId="0" xfId="0" applyFont="1" applyFill="1" applyBorder="1" applyAlignment="1">
      <alignment vertical="top"/>
    </xf>
    <xf numFmtId="0" fontId="23" fillId="24" borderId="0" xfId="0" applyFont="1" applyFill="1" applyBorder="1" applyAlignment="1">
      <alignment vertical="top"/>
    </xf>
    <xf numFmtId="0" fontId="22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/>
    </xf>
    <xf numFmtId="1" fontId="20" fillId="24" borderId="10" xfId="0" applyNumberFormat="1" applyFont="1" applyFill="1" applyBorder="1" applyAlignment="1">
      <alignment horizontal="left" vertical="top"/>
    </xf>
    <xf numFmtId="0" fontId="20" fillId="24" borderId="10" xfId="0" applyFont="1" applyFill="1" applyBorder="1" applyAlignment="1">
      <alignment horizontal="left" vertical="top"/>
    </xf>
    <xf numFmtId="0" fontId="20" fillId="24" borderId="10" xfId="0" applyFont="1" applyFill="1" applyBorder="1" applyAlignment="1">
      <alignment vertical="top"/>
    </xf>
    <xf numFmtId="0" fontId="20" fillId="24" borderId="10" xfId="0" applyFont="1" applyFill="1" applyBorder="1" applyAlignment="1">
      <alignment/>
    </xf>
    <xf numFmtId="0" fontId="27" fillId="24" borderId="10" xfId="0" applyFont="1" applyFill="1" applyBorder="1" applyAlignment="1">
      <alignment vertical="top"/>
    </xf>
    <xf numFmtId="0" fontId="20" fillId="24" borderId="10" xfId="0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left" vertical="top"/>
    </xf>
    <xf numFmtId="0" fontId="28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center" vertical="top"/>
    </xf>
    <xf numFmtId="0" fontId="27" fillId="24" borderId="11" xfId="0" applyFont="1" applyFill="1" applyBorder="1" applyAlignment="1">
      <alignment horizontal="left" vertical="top" wrapText="1"/>
    </xf>
    <xf numFmtId="0" fontId="27" fillId="24" borderId="12" xfId="0" applyFont="1" applyFill="1" applyBorder="1" applyAlignment="1">
      <alignment horizontal="left" vertical="top" wrapText="1"/>
    </xf>
    <xf numFmtId="0" fontId="0" fillId="24" borderId="0" xfId="0" applyFill="1" applyAlignment="1">
      <alignment/>
    </xf>
    <xf numFmtId="0" fontId="20" fillId="24" borderId="0" xfId="0" applyFont="1" applyFill="1" applyAlignment="1">
      <alignment/>
    </xf>
    <xf numFmtId="1" fontId="20" fillId="24" borderId="0" xfId="0" applyNumberFormat="1" applyFont="1" applyFill="1" applyAlignment="1">
      <alignment/>
    </xf>
    <xf numFmtId="0" fontId="27" fillId="24" borderId="13" xfId="0" applyFont="1" applyFill="1" applyBorder="1" applyAlignment="1">
      <alignment horizontal="center"/>
    </xf>
    <xf numFmtId="49" fontId="27" fillId="24" borderId="13" xfId="0" applyNumberFormat="1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32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1" fontId="20" fillId="24" borderId="0" xfId="0" applyNumberFormat="1" applyFont="1" applyFill="1" applyAlignment="1">
      <alignment horizontal="left"/>
    </xf>
    <xf numFmtId="0" fontId="27" fillId="24" borderId="10" xfId="0" applyFont="1" applyFill="1" applyBorder="1" applyAlignment="1">
      <alignment horizontal="left" vertical="top" textRotation="90"/>
    </xf>
    <xf numFmtId="0" fontId="23" fillId="24" borderId="0" xfId="0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left" vertical="top"/>
    </xf>
    <xf numFmtId="0" fontId="19" fillId="24" borderId="0" xfId="0" applyFont="1" applyFill="1" applyAlignment="1">
      <alignment/>
    </xf>
    <xf numFmtId="0" fontId="21" fillId="24" borderId="0" xfId="0" applyFont="1" applyFill="1" applyBorder="1" applyAlignment="1">
      <alignment horizontal="left" vertical="top"/>
    </xf>
    <xf numFmtId="0" fontId="25" fillId="24" borderId="0" xfId="52" applyFont="1" applyFill="1" applyBorder="1" applyAlignment="1">
      <alignment horizontal="left" vertical="top" wrapText="1"/>
      <protection/>
    </xf>
    <xf numFmtId="0" fontId="26" fillId="24" borderId="0" xfId="52" applyFont="1" applyFill="1" applyBorder="1" applyAlignment="1">
      <alignment horizontal="left" vertical="top" wrapText="1"/>
      <protection/>
    </xf>
    <xf numFmtId="0" fontId="22" fillId="24" borderId="0" xfId="0" applyFont="1" applyFill="1" applyBorder="1" applyAlignment="1">
      <alignment horizontal="left" vertical="top" wrapText="1"/>
    </xf>
    <xf numFmtId="0" fontId="0" fillId="24" borderId="0" xfId="0" applyFill="1" applyBorder="1" applyAlignment="1">
      <alignment horizontal="left" vertical="top"/>
    </xf>
    <xf numFmtId="0" fontId="0" fillId="24" borderId="0" xfId="0" applyFill="1" applyBorder="1" applyAlignment="1">
      <alignment horizontal="left" vertical="top" wrapText="1"/>
    </xf>
    <xf numFmtId="0" fontId="0" fillId="25" borderId="0" xfId="0" applyFill="1" applyAlignment="1">
      <alignment/>
    </xf>
    <xf numFmtId="0" fontId="29" fillId="24" borderId="10" xfId="52" applyFont="1" applyFill="1" applyBorder="1" applyAlignment="1">
      <alignment horizontal="left" vertical="top" wrapText="1"/>
      <protection/>
    </xf>
    <xf numFmtId="181" fontId="20" fillId="24" borderId="10" xfId="0" applyNumberFormat="1" applyFont="1" applyFill="1" applyBorder="1" applyAlignment="1">
      <alignment vertical="top"/>
    </xf>
    <xf numFmtId="0" fontId="20" fillId="24" borderId="16" xfId="0" applyFont="1" applyFill="1" applyBorder="1" applyAlignment="1">
      <alignment horizontal="left" vertical="top" wrapText="1"/>
    </xf>
    <xf numFmtId="0" fontId="28" fillId="24" borderId="10" xfId="0" applyFont="1" applyFill="1" applyBorder="1" applyAlignment="1">
      <alignment horizontal="center" vertical="top"/>
    </xf>
    <xf numFmtId="0" fontId="28" fillId="24" borderId="10" xfId="0" applyFont="1" applyFill="1" applyBorder="1" applyAlignment="1">
      <alignment horizontal="left" vertical="top" wrapText="1"/>
    </xf>
    <xf numFmtId="0" fontId="29" fillId="24" borderId="10" xfId="52" applyFont="1" applyFill="1" applyBorder="1" applyAlignment="1">
      <alignment vertical="top" wrapText="1"/>
      <protection/>
    </xf>
    <xf numFmtId="0" fontId="20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left" vertical="top" wrapText="1"/>
    </xf>
    <xf numFmtId="0" fontId="20" fillId="24" borderId="12" xfId="0" applyFont="1" applyFill="1" applyBorder="1" applyAlignment="1">
      <alignment horizontal="center" vertical="top"/>
    </xf>
    <xf numFmtId="0" fontId="30" fillId="24" borderId="10" xfId="52" applyFont="1" applyFill="1" applyBorder="1" applyAlignment="1">
      <alignment horizontal="left" vertical="top" wrapText="1"/>
      <protection/>
    </xf>
    <xf numFmtId="49" fontId="20" fillId="24" borderId="10" xfId="0" applyNumberFormat="1" applyFont="1" applyFill="1" applyBorder="1" applyAlignment="1">
      <alignment/>
    </xf>
    <xf numFmtId="1" fontId="27" fillId="24" borderId="10" xfId="0" applyNumberFormat="1" applyFont="1" applyFill="1" applyBorder="1" applyAlignment="1">
      <alignment horizontal="center" vertical="top"/>
    </xf>
    <xf numFmtId="0" fontId="35" fillId="24" borderId="0" xfId="0" applyFont="1" applyFill="1" applyAlignment="1">
      <alignment/>
    </xf>
    <xf numFmtId="0" fontId="36" fillId="24" borderId="0" xfId="0" applyFont="1" applyFill="1" applyAlignment="1">
      <alignment horizontal="center"/>
    </xf>
    <xf numFmtId="0" fontId="35" fillId="24" borderId="0" xfId="0" applyFont="1" applyFill="1" applyAlignment="1">
      <alignment horizontal="left"/>
    </xf>
    <xf numFmtId="0" fontId="35" fillId="24" borderId="0" xfId="0" applyFont="1" applyFill="1" applyAlignment="1">
      <alignment/>
    </xf>
    <xf numFmtId="0" fontId="36" fillId="24" borderId="0" xfId="0" applyFont="1" applyFill="1" applyAlignment="1">
      <alignment/>
    </xf>
    <xf numFmtId="0" fontId="36" fillId="24" borderId="0" xfId="0" applyFont="1" applyFill="1" applyAlignment="1">
      <alignment horizontal="left" vertical="top"/>
    </xf>
    <xf numFmtId="0" fontId="27" fillId="24" borderId="17" xfId="0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 vertical="top" wrapText="1"/>
    </xf>
    <xf numFmtId="0" fontId="27" fillId="24" borderId="18" xfId="0" applyFont="1" applyFill="1" applyBorder="1" applyAlignment="1">
      <alignment horizontal="center" vertical="center" textRotation="90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36" fillId="24" borderId="0" xfId="0" applyFont="1" applyFill="1" applyAlignment="1">
      <alignment horizontal="left"/>
    </xf>
    <xf numFmtId="1" fontId="20" fillId="24" borderId="10" xfId="0" applyNumberFormat="1" applyFont="1" applyFill="1" applyBorder="1" applyAlignment="1">
      <alignment horizontal="center" vertical="top"/>
    </xf>
    <xf numFmtId="183" fontId="37" fillId="24" borderId="10" xfId="0" applyNumberFormat="1" applyFont="1" applyFill="1" applyBorder="1" applyAlignment="1">
      <alignment horizontal="center" vertical="center"/>
    </xf>
    <xf numFmtId="4" fontId="37" fillId="24" borderId="10" xfId="0" applyNumberFormat="1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right" vertical="top"/>
    </xf>
    <xf numFmtId="1" fontId="27" fillId="24" borderId="10" xfId="0" applyNumberFormat="1" applyFont="1" applyFill="1" applyBorder="1" applyAlignment="1">
      <alignment horizontal="center" vertical="center"/>
    </xf>
    <xf numFmtId="1" fontId="37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/>
    </xf>
    <xf numFmtId="0" fontId="27" fillId="24" borderId="20" xfId="0" applyFont="1" applyFill="1" applyBorder="1" applyAlignment="1">
      <alignment horizontal="center"/>
    </xf>
    <xf numFmtId="0" fontId="36" fillId="24" borderId="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181" fontId="20" fillId="24" borderId="10" xfId="0" applyNumberFormat="1" applyFont="1" applyFill="1" applyBorder="1" applyAlignment="1">
      <alignment horizontal="right" vertical="top"/>
    </xf>
    <xf numFmtId="1" fontId="20" fillId="24" borderId="10" xfId="0" applyNumberFormat="1" applyFont="1" applyFill="1" applyBorder="1" applyAlignment="1">
      <alignment horizontal="right" vertical="top"/>
    </xf>
    <xf numFmtId="1" fontId="20" fillId="24" borderId="10" xfId="0" applyNumberFormat="1" applyFont="1" applyFill="1" applyBorder="1" applyAlignment="1">
      <alignment horizontal="center" vertical="center"/>
    </xf>
    <xf numFmtId="3" fontId="37" fillId="24" borderId="10" xfId="0" applyNumberFormat="1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left" vertical="top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textRotation="90" wrapText="1"/>
    </xf>
    <xf numFmtId="0" fontId="38" fillId="24" borderId="10" xfId="0" applyFont="1" applyFill="1" applyBorder="1" applyAlignment="1">
      <alignment/>
    </xf>
    <xf numFmtId="0" fontId="27" fillId="24" borderId="21" xfId="0" applyFont="1" applyFill="1" applyBorder="1" applyAlignment="1">
      <alignment horizontal="left" vertical="top"/>
    </xf>
    <xf numFmtId="0" fontId="27" fillId="24" borderId="22" xfId="0" applyFont="1" applyFill="1" applyBorder="1" applyAlignment="1">
      <alignment horizontal="left" vertical="top"/>
    </xf>
    <xf numFmtId="0" fontId="27" fillId="24" borderId="16" xfId="0" applyFont="1" applyFill="1" applyBorder="1" applyAlignment="1">
      <alignment horizontal="left" vertical="top"/>
    </xf>
    <xf numFmtId="0" fontId="27" fillId="24" borderId="21" xfId="0" applyFont="1" applyFill="1" applyBorder="1" applyAlignment="1">
      <alignment horizontal="left" vertical="top" wrapText="1"/>
    </xf>
    <xf numFmtId="0" fontId="27" fillId="24" borderId="22" xfId="0" applyFont="1" applyFill="1" applyBorder="1" applyAlignment="1">
      <alignment horizontal="left" vertical="top" wrapText="1"/>
    </xf>
    <xf numFmtId="0" fontId="27" fillId="24" borderId="16" xfId="0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center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top" textRotation="90"/>
    </xf>
    <xf numFmtId="9" fontId="27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9" fontId="27" fillId="24" borderId="11" xfId="0" applyNumberFormat="1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textRotation="90" wrapText="1"/>
    </xf>
    <xf numFmtId="2" fontId="27" fillId="24" borderId="23" xfId="0" applyNumberFormat="1" applyFont="1" applyFill="1" applyBorder="1" applyAlignment="1">
      <alignment wrapText="1"/>
    </xf>
    <xf numFmtId="2" fontId="27" fillId="24" borderId="24" xfId="0" applyNumberFormat="1" applyFont="1" applyFill="1" applyBorder="1" applyAlignment="1">
      <alignment wrapText="1"/>
    </xf>
    <xf numFmtId="2" fontId="27" fillId="24" borderId="25" xfId="0" applyNumberFormat="1" applyFont="1" applyFill="1" applyBorder="1" applyAlignment="1">
      <alignment wrapText="1"/>
    </xf>
    <xf numFmtId="0" fontId="20" fillId="24" borderId="0" xfId="0" applyFont="1" applyFill="1" applyBorder="1" applyAlignment="1">
      <alignment/>
    </xf>
    <xf numFmtId="0" fontId="34" fillId="24" borderId="0" xfId="0" applyFont="1" applyFill="1" applyAlignment="1">
      <alignment horizontal="left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1" fontId="27" fillId="24" borderId="11" xfId="0" applyNumberFormat="1" applyFont="1" applyFill="1" applyBorder="1" applyAlignment="1">
      <alignment vertical="center" wrapText="1"/>
    </xf>
    <xf numFmtId="1" fontId="27" fillId="24" borderId="12" xfId="0" applyNumberFormat="1" applyFont="1" applyFill="1" applyBorder="1" applyAlignment="1">
      <alignment vertical="center" wrapText="1"/>
    </xf>
    <xf numFmtId="0" fontId="27" fillId="24" borderId="11" xfId="0" applyFont="1" applyFill="1" applyBorder="1" applyAlignment="1">
      <alignment horizontal="center" vertical="top" textRotation="90" wrapText="1"/>
    </xf>
    <xf numFmtId="0" fontId="27" fillId="24" borderId="12" xfId="0" applyFont="1" applyFill="1" applyBorder="1" applyAlignment="1">
      <alignment horizontal="center" vertical="top" textRotation="90" wrapText="1"/>
    </xf>
    <xf numFmtId="0" fontId="20" fillId="24" borderId="0" xfId="0" applyFont="1" applyFill="1" applyBorder="1" applyAlignment="1">
      <alignment/>
    </xf>
    <xf numFmtId="2" fontId="20" fillId="24" borderId="26" xfId="0" applyNumberFormat="1" applyFont="1" applyFill="1" applyBorder="1" applyAlignment="1">
      <alignment wrapText="1"/>
    </xf>
    <xf numFmtId="2" fontId="20" fillId="24" borderId="27" xfId="0" applyNumberFormat="1" applyFont="1" applyFill="1" applyBorder="1" applyAlignment="1">
      <alignment wrapText="1"/>
    </xf>
    <xf numFmtId="2" fontId="20" fillId="24" borderId="28" xfId="0" applyNumberFormat="1" applyFont="1" applyFill="1" applyBorder="1" applyAlignment="1">
      <alignment wrapText="1"/>
    </xf>
    <xf numFmtId="0" fontId="33" fillId="24" borderId="0" xfId="0" applyFont="1" applyFill="1" applyBorder="1" applyAlignment="1">
      <alignment horizontal="center"/>
    </xf>
    <xf numFmtId="0" fontId="33" fillId="24" borderId="20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 vertical="center" textRotation="90" wrapText="1"/>
    </xf>
    <xf numFmtId="0" fontId="27" fillId="24" borderId="12" xfId="0" applyFont="1" applyFill="1" applyBorder="1" applyAlignment="1">
      <alignment horizontal="center" vertical="center" textRotation="90" wrapText="1"/>
    </xf>
    <xf numFmtId="0" fontId="20" fillId="24" borderId="0" xfId="0" applyFont="1" applyFill="1" applyBorder="1" applyAlignment="1">
      <alignment horizontal="right"/>
    </xf>
    <xf numFmtId="2" fontId="27" fillId="24" borderId="29" xfId="0" applyNumberFormat="1" applyFont="1" applyFill="1" applyBorder="1" applyAlignment="1">
      <alignment wrapText="1"/>
    </xf>
    <xf numFmtId="2" fontId="27" fillId="24" borderId="30" xfId="0" applyNumberFormat="1" applyFont="1" applyFill="1" applyBorder="1" applyAlignment="1">
      <alignment wrapText="1"/>
    </xf>
    <xf numFmtId="2" fontId="27" fillId="24" borderId="31" xfId="0" applyNumberFormat="1" applyFont="1" applyFill="1" applyBorder="1" applyAlignment="1">
      <alignment wrapText="1"/>
    </xf>
    <xf numFmtId="0" fontId="36" fillId="24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1"/>
  <sheetViews>
    <sheetView tabSelected="1" zoomScale="82" zoomScaleNormal="82" zoomScalePageLayoutView="0" workbookViewId="0" topLeftCell="A58">
      <selection activeCell="L73" sqref="L73"/>
    </sheetView>
  </sheetViews>
  <sheetFormatPr defaultColWidth="9.00390625" defaultRowHeight="12.75"/>
  <cols>
    <col min="1" max="1" width="7.25390625" style="22" customWidth="1"/>
    <col min="2" max="2" width="39.125" style="22" customWidth="1"/>
    <col min="3" max="3" width="20.375" style="22" customWidth="1"/>
    <col min="4" max="4" width="32.125" style="22" customWidth="1"/>
    <col min="5" max="6" width="15.375" style="22" customWidth="1"/>
    <col min="7" max="7" width="9.625" style="22" customWidth="1"/>
    <col min="8" max="8" width="11.125" style="22" customWidth="1"/>
    <col min="9" max="9" width="7.125" style="22" customWidth="1"/>
    <col min="10" max="10" width="6.25390625" style="22" customWidth="1"/>
    <col min="11" max="11" width="10.00390625" style="22" customWidth="1"/>
    <col min="12" max="12" width="11.75390625" style="22" customWidth="1"/>
    <col min="13" max="13" width="10.375" style="22" customWidth="1"/>
    <col min="14" max="14" width="13.00390625" style="42" customWidth="1"/>
    <col min="15" max="15" width="10.125" style="42" customWidth="1"/>
    <col min="16" max="16" width="7.375" style="42" customWidth="1"/>
    <col min="17" max="18" width="9.625" style="22" customWidth="1"/>
    <col min="19" max="19" width="6.375" style="22" customWidth="1"/>
    <col min="20" max="20" width="10.75390625" style="22" bestFit="1" customWidth="1"/>
    <col min="21" max="21" width="7.875" style="22" customWidth="1"/>
    <col min="22" max="22" width="8.875" style="22" customWidth="1"/>
    <col min="23" max="23" width="6.375" style="22" customWidth="1"/>
    <col min="24" max="24" width="9.25390625" style="22" bestFit="1" customWidth="1"/>
    <col min="25" max="25" width="6.25390625" style="22" customWidth="1"/>
    <col min="26" max="26" width="9.25390625" style="22" bestFit="1" customWidth="1"/>
    <col min="27" max="27" width="5.875" style="22" customWidth="1"/>
    <col min="28" max="28" width="9.25390625" style="22" bestFit="1" customWidth="1"/>
    <col min="29" max="29" width="12.00390625" style="22" hidden="1" customWidth="1"/>
    <col min="30" max="30" width="10.125" style="22" customWidth="1"/>
    <col min="31" max="32" width="9.25390625" style="22" bestFit="1" customWidth="1"/>
    <col min="33" max="33" width="9.125" style="22" customWidth="1"/>
    <col min="34" max="35" width="9.25390625" style="22" bestFit="1" customWidth="1"/>
    <col min="36" max="36" width="14.75390625" style="22" customWidth="1"/>
    <col min="37" max="37" width="13.125" style="22" customWidth="1"/>
    <col min="38" max="98" width="9.125" style="22" customWidth="1"/>
  </cols>
  <sheetData>
    <row r="1" spans="1:16" ht="18.75" thickBot="1">
      <c r="A1" s="35"/>
      <c r="B1" s="35"/>
      <c r="C1" s="35"/>
      <c r="N1" s="22"/>
      <c r="O1" s="22"/>
      <c r="P1" s="22"/>
    </row>
    <row r="2" spans="1:37" ht="18.75">
      <c r="A2" s="57"/>
      <c r="B2" s="58" t="s">
        <v>3</v>
      </c>
      <c r="C2" s="57"/>
      <c r="D2" s="23"/>
      <c r="E2" s="23"/>
      <c r="F2" s="23"/>
      <c r="G2" s="23"/>
      <c r="H2" s="24"/>
      <c r="I2" s="127" t="s">
        <v>4</v>
      </c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8" t="s">
        <v>17</v>
      </c>
      <c r="AF2" s="129"/>
      <c r="AG2" s="130"/>
      <c r="AH2" s="25">
        <v>0</v>
      </c>
      <c r="AI2" s="26" t="s">
        <v>0</v>
      </c>
      <c r="AJ2" s="26" t="s">
        <v>1</v>
      </c>
      <c r="AK2" s="26" t="s">
        <v>2</v>
      </c>
    </row>
    <row r="3" spans="1:37" ht="18.75">
      <c r="A3" s="131" t="s">
        <v>34</v>
      </c>
      <c r="B3" s="131"/>
      <c r="C3" s="131"/>
      <c r="D3" s="23"/>
      <c r="E3" s="23"/>
      <c r="F3" s="23"/>
      <c r="G3" s="23"/>
      <c r="H3" s="24"/>
      <c r="I3" s="127" t="s">
        <v>5</v>
      </c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0" t="s">
        <v>18</v>
      </c>
      <c r="AF3" s="121"/>
      <c r="AG3" s="122"/>
      <c r="AH3" s="27"/>
      <c r="AI3" s="27">
        <v>8</v>
      </c>
      <c r="AJ3" s="27">
        <v>10</v>
      </c>
      <c r="AK3" s="28">
        <v>4</v>
      </c>
    </row>
    <row r="4" spans="1:37" ht="18.75">
      <c r="A4" s="59"/>
      <c r="B4" s="68"/>
      <c r="C4" s="59"/>
      <c r="D4" s="23"/>
      <c r="E4" s="23"/>
      <c r="F4" s="23"/>
      <c r="G4" s="23"/>
      <c r="H4" s="24"/>
      <c r="I4" s="127" t="s">
        <v>6</v>
      </c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0" t="s">
        <v>24</v>
      </c>
      <c r="AF4" s="121"/>
      <c r="AG4" s="122"/>
      <c r="AH4" s="27"/>
      <c r="AI4" s="27">
        <v>7</v>
      </c>
      <c r="AJ4" s="27">
        <v>8</v>
      </c>
      <c r="AK4" s="28">
        <v>4</v>
      </c>
    </row>
    <row r="5" spans="1:37" ht="23.25">
      <c r="A5" s="60"/>
      <c r="B5" s="61" t="s">
        <v>103</v>
      </c>
      <c r="C5" s="59"/>
      <c r="D5" s="29"/>
      <c r="E5" s="29"/>
      <c r="F5" s="29"/>
      <c r="G5" s="29"/>
      <c r="H5" s="24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20" t="s">
        <v>19</v>
      </c>
      <c r="AF5" s="121"/>
      <c r="AG5" s="122"/>
      <c r="AH5" s="27"/>
      <c r="AI5" s="27">
        <v>52</v>
      </c>
      <c r="AJ5" s="27">
        <v>59</v>
      </c>
      <c r="AK5" s="28">
        <v>15</v>
      </c>
    </row>
    <row r="6" spans="1:37" ht="19.5">
      <c r="A6" s="59"/>
      <c r="B6" s="62" t="s">
        <v>127</v>
      </c>
      <c r="C6" s="59"/>
      <c r="D6" s="30"/>
      <c r="E6" s="30"/>
      <c r="F6" s="30"/>
      <c r="G6" s="30"/>
      <c r="H6" s="77" t="s">
        <v>35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8"/>
      <c r="AE6" s="120" t="s">
        <v>20</v>
      </c>
      <c r="AF6" s="121"/>
      <c r="AG6" s="122"/>
      <c r="AH6" s="27"/>
      <c r="AI6" s="27">
        <v>189</v>
      </c>
      <c r="AJ6" s="27">
        <v>301</v>
      </c>
      <c r="AK6" s="28">
        <v>157</v>
      </c>
    </row>
    <row r="7" spans="1:37" ht="15">
      <c r="A7" s="23"/>
      <c r="B7" s="30"/>
      <c r="C7" s="30"/>
      <c r="D7" s="30"/>
      <c r="E7" s="30"/>
      <c r="F7" s="30"/>
      <c r="G7" s="30"/>
      <c r="H7" s="3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120" t="s">
        <v>21</v>
      </c>
      <c r="AF7" s="121"/>
      <c r="AG7" s="122"/>
      <c r="AH7" s="27"/>
      <c r="AI7" s="27">
        <v>23</v>
      </c>
      <c r="AJ7" s="27">
        <v>30</v>
      </c>
      <c r="AK7" s="28">
        <v>6</v>
      </c>
    </row>
    <row r="8" spans="1:37" ht="30">
      <c r="A8" s="23"/>
      <c r="B8" s="123" t="s">
        <v>99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  <c r="AE8" s="120" t="s">
        <v>22</v>
      </c>
      <c r="AF8" s="121"/>
      <c r="AG8" s="122"/>
      <c r="AH8" s="27"/>
      <c r="AI8" s="27">
        <v>29</v>
      </c>
      <c r="AJ8" s="27">
        <v>29</v>
      </c>
      <c r="AK8" s="28">
        <v>9</v>
      </c>
    </row>
    <row r="9" spans="1:37" ht="32.25" customHeight="1">
      <c r="A9" s="23"/>
      <c r="B9" s="30"/>
      <c r="C9" s="30"/>
      <c r="D9" s="30"/>
      <c r="E9" s="30"/>
      <c r="F9" s="110" t="s">
        <v>128</v>
      </c>
      <c r="G9" s="110"/>
      <c r="H9" s="110"/>
      <c r="I9" s="110"/>
      <c r="J9" s="110"/>
      <c r="K9" s="110"/>
      <c r="L9" s="110"/>
      <c r="M9" s="11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106" t="s">
        <v>23</v>
      </c>
      <c r="AF9" s="107"/>
      <c r="AG9" s="108"/>
      <c r="AH9" s="63"/>
      <c r="AI9" s="63">
        <v>52</v>
      </c>
      <c r="AJ9" s="63">
        <v>59</v>
      </c>
      <c r="AK9" s="72">
        <v>15</v>
      </c>
    </row>
    <row r="10" spans="1:37" ht="18.75">
      <c r="A10" s="23"/>
      <c r="B10" s="30"/>
      <c r="C10" s="30"/>
      <c r="D10" s="30"/>
      <c r="E10" s="30"/>
      <c r="F10" s="79" t="s">
        <v>118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E10" s="67"/>
      <c r="AF10" s="23"/>
      <c r="AG10" s="23"/>
      <c r="AH10" s="23"/>
      <c r="AI10" s="109"/>
      <c r="AJ10" s="109"/>
      <c r="AK10" s="109"/>
    </row>
    <row r="11" spans="1:37" ht="15" hidden="1">
      <c r="A11" s="23"/>
      <c r="B11" s="23"/>
      <c r="C11" s="23"/>
      <c r="D11" s="23"/>
      <c r="E11" s="23"/>
      <c r="F11" s="23"/>
      <c r="G11" s="23"/>
      <c r="H11" s="24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</row>
    <row r="12" spans="1:37" s="22" customFormat="1" ht="32.25" customHeight="1">
      <c r="A12" s="111" t="s">
        <v>7</v>
      </c>
      <c r="B12" s="113" t="s">
        <v>8</v>
      </c>
      <c r="C12" s="113" t="s">
        <v>36</v>
      </c>
      <c r="D12" s="113" t="s">
        <v>37</v>
      </c>
      <c r="E12" s="88"/>
      <c r="F12" s="113" t="s">
        <v>124</v>
      </c>
      <c r="G12" s="88"/>
      <c r="H12" s="115" t="s">
        <v>16</v>
      </c>
      <c r="I12" s="117" t="s">
        <v>9</v>
      </c>
      <c r="J12" s="117" t="s">
        <v>10</v>
      </c>
      <c r="K12" s="125" t="s">
        <v>30</v>
      </c>
      <c r="L12" s="125" t="s">
        <v>122</v>
      </c>
      <c r="M12" s="65"/>
      <c r="N12" s="92" t="s">
        <v>11</v>
      </c>
      <c r="O12" s="93"/>
      <c r="P12" s="94"/>
      <c r="Q12" s="92" t="s">
        <v>33</v>
      </c>
      <c r="R12" s="93"/>
      <c r="S12" s="94"/>
      <c r="T12" s="100" t="s">
        <v>125</v>
      </c>
      <c r="U12" s="101">
        <v>0.1</v>
      </c>
      <c r="V12" s="103">
        <v>0.25</v>
      </c>
      <c r="W12" s="95" t="s">
        <v>12</v>
      </c>
      <c r="X12" s="96"/>
      <c r="Y12" s="96"/>
      <c r="Z12" s="96"/>
      <c r="AA12" s="96"/>
      <c r="AB12" s="97"/>
      <c r="AC12" s="98" t="s">
        <v>31</v>
      </c>
      <c r="AD12" s="99" t="s">
        <v>13</v>
      </c>
      <c r="AE12" s="99"/>
      <c r="AF12" s="99"/>
      <c r="AG12" s="99"/>
      <c r="AH12" s="99"/>
      <c r="AI12" s="99"/>
      <c r="AJ12" s="98" t="s">
        <v>32</v>
      </c>
      <c r="AK12" s="105" t="s">
        <v>126</v>
      </c>
    </row>
    <row r="13" spans="1:37" s="22" customFormat="1" ht="92.25">
      <c r="A13" s="112"/>
      <c r="B13" s="114"/>
      <c r="C13" s="114"/>
      <c r="D13" s="114"/>
      <c r="E13" s="89" t="s">
        <v>121</v>
      </c>
      <c r="F13" s="114"/>
      <c r="G13" s="89" t="s">
        <v>119</v>
      </c>
      <c r="H13" s="116"/>
      <c r="I13" s="118"/>
      <c r="J13" s="118"/>
      <c r="K13" s="126"/>
      <c r="L13" s="126"/>
      <c r="M13" s="90" t="s">
        <v>120</v>
      </c>
      <c r="N13" s="32" t="s">
        <v>25</v>
      </c>
      <c r="O13" s="32" t="s">
        <v>26</v>
      </c>
      <c r="P13" s="32" t="s">
        <v>27</v>
      </c>
      <c r="Q13" s="32" t="s">
        <v>25</v>
      </c>
      <c r="R13" s="32" t="s">
        <v>26</v>
      </c>
      <c r="S13" s="32" t="s">
        <v>27</v>
      </c>
      <c r="T13" s="100"/>
      <c r="U13" s="102"/>
      <c r="V13" s="104"/>
      <c r="W13" s="32" t="s">
        <v>28</v>
      </c>
      <c r="X13" s="32" t="s">
        <v>50</v>
      </c>
      <c r="Y13" s="32" t="s">
        <v>14</v>
      </c>
      <c r="Z13" s="32" t="s">
        <v>48</v>
      </c>
      <c r="AA13" s="32" t="s">
        <v>15</v>
      </c>
      <c r="AB13" s="32" t="s">
        <v>27</v>
      </c>
      <c r="AC13" s="98"/>
      <c r="AD13" s="86" t="s">
        <v>40</v>
      </c>
      <c r="AE13" s="86" t="s">
        <v>39</v>
      </c>
      <c r="AF13" s="86" t="s">
        <v>41</v>
      </c>
      <c r="AG13" s="86" t="s">
        <v>38</v>
      </c>
      <c r="AH13" s="86" t="s">
        <v>42</v>
      </c>
      <c r="AI13" s="86" t="s">
        <v>29</v>
      </c>
      <c r="AJ13" s="98"/>
      <c r="AK13" s="105"/>
    </row>
    <row r="14" spans="1:37" s="22" customFormat="1" ht="15">
      <c r="A14" s="19">
        <v>1</v>
      </c>
      <c r="B14" s="43" t="s">
        <v>45</v>
      </c>
      <c r="C14" s="16" t="s">
        <v>83</v>
      </c>
      <c r="D14" s="16" t="s">
        <v>68</v>
      </c>
      <c r="E14" s="66">
        <f aca="true" t="shared" si="0" ref="E14:E20">+H14/18*L14*0.3</f>
        <v>0</v>
      </c>
      <c r="F14" s="66"/>
      <c r="G14" s="16"/>
      <c r="H14" s="64"/>
      <c r="I14" s="17" t="s">
        <v>77</v>
      </c>
      <c r="J14" s="17">
        <v>5.2</v>
      </c>
      <c r="K14" s="12">
        <v>41</v>
      </c>
      <c r="L14" s="12">
        <v>7</v>
      </c>
      <c r="M14" s="12"/>
      <c r="N14" s="12">
        <v>7</v>
      </c>
      <c r="O14" s="12"/>
      <c r="P14" s="12"/>
      <c r="Q14" s="81"/>
      <c r="R14" s="81"/>
      <c r="S14" s="82"/>
      <c r="T14" s="82">
        <f aca="true" t="shared" si="1" ref="T14:T20">Q14+R14+S14</f>
        <v>0</v>
      </c>
      <c r="U14" s="82">
        <f aca="true" t="shared" si="2" ref="U14:U20">T14*0.1</f>
        <v>0</v>
      </c>
      <c r="V14" s="82">
        <f aca="true" t="shared" si="3" ref="V14:V20">(T14+U14)*0.25</f>
        <v>0</v>
      </c>
      <c r="W14" s="12"/>
      <c r="X14" s="81"/>
      <c r="Y14" s="12"/>
      <c r="Z14" s="82"/>
      <c r="AA14" s="12"/>
      <c r="AB14" s="83"/>
      <c r="AC14" s="44"/>
      <c r="AD14" s="13"/>
      <c r="AE14" s="13"/>
      <c r="AF14" s="13"/>
      <c r="AG14" s="13"/>
      <c r="AH14" s="13"/>
      <c r="AI14" s="13"/>
      <c r="AJ14" s="69">
        <f aca="true" t="shared" si="4" ref="AJ14:AJ20">T14+U14+V14+X14+Z14+AB14+AD14+AE14+AI14</f>
        <v>0</v>
      </c>
      <c r="AK14" s="69">
        <f aca="true" t="shared" si="5" ref="AK14:AK20">E14+F14+G14+AJ14</f>
        <v>0</v>
      </c>
    </row>
    <row r="15" spans="1:37" s="22" customFormat="1" ht="15">
      <c r="A15" s="19"/>
      <c r="B15" s="43"/>
      <c r="C15" s="16" t="s">
        <v>87</v>
      </c>
      <c r="D15" s="16" t="s">
        <v>73</v>
      </c>
      <c r="E15" s="66">
        <f t="shared" si="0"/>
        <v>0</v>
      </c>
      <c r="F15" s="66"/>
      <c r="G15" s="16"/>
      <c r="H15" s="64"/>
      <c r="I15" s="17" t="s">
        <v>79</v>
      </c>
      <c r="J15" s="17">
        <v>4.73</v>
      </c>
      <c r="K15" s="12">
        <v>41</v>
      </c>
      <c r="L15" s="12"/>
      <c r="M15" s="12"/>
      <c r="N15" s="12"/>
      <c r="O15" s="12">
        <v>2</v>
      </c>
      <c r="P15" s="12"/>
      <c r="Q15" s="81"/>
      <c r="R15" s="81"/>
      <c r="S15" s="82"/>
      <c r="T15" s="82">
        <f t="shared" si="1"/>
        <v>0</v>
      </c>
      <c r="U15" s="82">
        <f t="shared" si="2"/>
        <v>0</v>
      </c>
      <c r="V15" s="82">
        <f t="shared" si="3"/>
        <v>0</v>
      </c>
      <c r="W15" s="12"/>
      <c r="X15" s="81"/>
      <c r="Y15" s="12"/>
      <c r="Z15" s="82"/>
      <c r="AA15" s="12"/>
      <c r="AB15" s="83"/>
      <c r="AC15" s="44"/>
      <c r="AD15" s="13"/>
      <c r="AE15" s="13"/>
      <c r="AF15" s="13"/>
      <c r="AG15" s="13"/>
      <c r="AH15" s="13"/>
      <c r="AI15" s="13"/>
      <c r="AJ15" s="69">
        <f t="shared" si="4"/>
        <v>0</v>
      </c>
      <c r="AK15" s="69">
        <f t="shared" si="5"/>
        <v>0</v>
      </c>
    </row>
    <row r="16" spans="1:37" s="22" customFormat="1" ht="15">
      <c r="A16" s="19">
        <v>2</v>
      </c>
      <c r="B16" s="43" t="s">
        <v>43</v>
      </c>
      <c r="C16" s="16" t="s">
        <v>84</v>
      </c>
      <c r="D16" s="16" t="s">
        <v>74</v>
      </c>
      <c r="E16" s="66">
        <f t="shared" si="0"/>
        <v>0</v>
      </c>
      <c r="F16" s="66"/>
      <c r="G16" s="16"/>
      <c r="H16" s="64"/>
      <c r="I16" s="17" t="s">
        <v>78</v>
      </c>
      <c r="J16" s="17">
        <v>5.41</v>
      </c>
      <c r="K16" s="12">
        <v>35</v>
      </c>
      <c r="L16" s="12">
        <v>9</v>
      </c>
      <c r="M16" s="12"/>
      <c r="N16" s="12"/>
      <c r="O16" s="12">
        <v>5</v>
      </c>
      <c r="P16" s="12">
        <v>4</v>
      </c>
      <c r="Q16" s="81"/>
      <c r="R16" s="81"/>
      <c r="S16" s="82"/>
      <c r="T16" s="82">
        <f t="shared" si="1"/>
        <v>0</v>
      </c>
      <c r="U16" s="82">
        <f t="shared" si="2"/>
        <v>0</v>
      </c>
      <c r="V16" s="82">
        <f t="shared" si="3"/>
        <v>0</v>
      </c>
      <c r="W16" s="12"/>
      <c r="X16" s="81"/>
      <c r="Y16" s="12"/>
      <c r="Z16" s="82"/>
      <c r="AA16" s="12"/>
      <c r="AB16" s="83"/>
      <c r="AC16" s="44"/>
      <c r="AD16" s="13"/>
      <c r="AE16" s="13"/>
      <c r="AF16" s="13"/>
      <c r="AG16" s="13"/>
      <c r="AH16" s="13"/>
      <c r="AI16" s="13"/>
      <c r="AJ16" s="69">
        <f t="shared" si="4"/>
        <v>0</v>
      </c>
      <c r="AK16" s="69">
        <f t="shared" si="5"/>
        <v>0</v>
      </c>
    </row>
    <row r="17" spans="1:37" s="22" customFormat="1" ht="15">
      <c r="A17" s="19">
        <v>3</v>
      </c>
      <c r="B17" s="43" t="s">
        <v>51</v>
      </c>
      <c r="C17" s="16" t="s">
        <v>86</v>
      </c>
      <c r="D17" s="16" t="s">
        <v>133</v>
      </c>
      <c r="E17" s="66">
        <f t="shared" si="0"/>
        <v>0</v>
      </c>
      <c r="F17" s="66"/>
      <c r="G17" s="16"/>
      <c r="H17" s="64"/>
      <c r="I17" s="17" t="s">
        <v>77</v>
      </c>
      <c r="J17" s="17">
        <v>5.12</v>
      </c>
      <c r="K17" s="12">
        <v>22</v>
      </c>
      <c r="L17" s="12">
        <v>23</v>
      </c>
      <c r="M17" s="12"/>
      <c r="N17" s="12">
        <v>23</v>
      </c>
      <c r="O17" s="12"/>
      <c r="P17" s="12"/>
      <c r="Q17" s="81"/>
      <c r="R17" s="81"/>
      <c r="S17" s="82"/>
      <c r="T17" s="82">
        <f t="shared" si="1"/>
        <v>0</v>
      </c>
      <c r="U17" s="82">
        <f t="shared" si="2"/>
        <v>0</v>
      </c>
      <c r="V17" s="82">
        <f t="shared" si="3"/>
        <v>0</v>
      </c>
      <c r="W17" s="12"/>
      <c r="X17" s="81"/>
      <c r="Y17" s="12"/>
      <c r="Z17" s="82"/>
      <c r="AA17" s="12"/>
      <c r="AB17" s="83"/>
      <c r="AC17" s="44"/>
      <c r="AD17" s="13"/>
      <c r="AE17" s="13"/>
      <c r="AF17" s="13"/>
      <c r="AG17" s="13"/>
      <c r="AH17" s="13"/>
      <c r="AI17" s="13"/>
      <c r="AJ17" s="69">
        <f t="shared" si="4"/>
        <v>0</v>
      </c>
      <c r="AK17" s="69">
        <f t="shared" si="5"/>
        <v>0</v>
      </c>
    </row>
    <row r="18" spans="1:37" s="22" customFormat="1" ht="30">
      <c r="A18" s="19"/>
      <c r="B18" s="43"/>
      <c r="C18" s="16" t="s">
        <v>112</v>
      </c>
      <c r="D18" s="16" t="s">
        <v>72</v>
      </c>
      <c r="E18" s="66">
        <f t="shared" si="0"/>
        <v>0</v>
      </c>
      <c r="F18" s="66"/>
      <c r="G18" s="16"/>
      <c r="H18" s="64"/>
      <c r="I18" s="17" t="s">
        <v>79</v>
      </c>
      <c r="J18" s="17">
        <v>4.67</v>
      </c>
      <c r="K18" s="12">
        <v>22</v>
      </c>
      <c r="L18" s="12"/>
      <c r="M18" s="12"/>
      <c r="N18" s="12"/>
      <c r="O18" s="12"/>
      <c r="P18" s="12">
        <v>4</v>
      </c>
      <c r="Q18" s="81"/>
      <c r="R18" s="81"/>
      <c r="S18" s="82"/>
      <c r="T18" s="82">
        <f t="shared" si="1"/>
        <v>0</v>
      </c>
      <c r="U18" s="82">
        <f t="shared" si="2"/>
        <v>0</v>
      </c>
      <c r="V18" s="82">
        <f t="shared" si="3"/>
        <v>0</v>
      </c>
      <c r="W18" s="12"/>
      <c r="X18" s="81"/>
      <c r="Y18" s="12"/>
      <c r="Z18" s="82"/>
      <c r="AA18" s="12"/>
      <c r="AB18" s="83"/>
      <c r="AC18" s="44"/>
      <c r="AD18" s="13"/>
      <c r="AE18" s="13"/>
      <c r="AF18" s="13"/>
      <c r="AG18" s="13"/>
      <c r="AH18" s="13"/>
      <c r="AI18" s="13"/>
      <c r="AJ18" s="69">
        <f t="shared" si="4"/>
        <v>0</v>
      </c>
      <c r="AK18" s="69">
        <f t="shared" si="5"/>
        <v>0</v>
      </c>
    </row>
    <row r="19" spans="1:37" s="22" customFormat="1" ht="28.5" customHeight="1">
      <c r="A19" s="19">
        <v>4</v>
      </c>
      <c r="B19" s="43" t="s">
        <v>44</v>
      </c>
      <c r="C19" s="45" t="s">
        <v>104</v>
      </c>
      <c r="D19" s="16" t="s">
        <v>134</v>
      </c>
      <c r="E19" s="66">
        <f t="shared" si="0"/>
        <v>0</v>
      </c>
      <c r="F19" s="66"/>
      <c r="G19" s="16"/>
      <c r="H19" s="64"/>
      <c r="I19" s="17" t="s">
        <v>77</v>
      </c>
      <c r="J19" s="17">
        <v>5.2</v>
      </c>
      <c r="K19" s="12">
        <v>29</v>
      </c>
      <c r="L19" s="12">
        <v>16</v>
      </c>
      <c r="M19" s="12"/>
      <c r="N19" s="12"/>
      <c r="O19" s="12">
        <v>10</v>
      </c>
      <c r="P19" s="12">
        <v>6</v>
      </c>
      <c r="Q19" s="81"/>
      <c r="R19" s="81"/>
      <c r="S19" s="82"/>
      <c r="T19" s="82">
        <f t="shared" si="1"/>
        <v>0</v>
      </c>
      <c r="U19" s="82">
        <f t="shared" si="2"/>
        <v>0</v>
      </c>
      <c r="V19" s="82">
        <f t="shared" si="3"/>
        <v>0</v>
      </c>
      <c r="W19" s="12"/>
      <c r="X19" s="81"/>
      <c r="Y19" s="12"/>
      <c r="Z19" s="82"/>
      <c r="AA19" s="12"/>
      <c r="AB19" s="83"/>
      <c r="AC19" s="44"/>
      <c r="AD19" s="13"/>
      <c r="AE19" s="13"/>
      <c r="AF19" s="13"/>
      <c r="AG19" s="13"/>
      <c r="AH19" s="13"/>
      <c r="AI19" s="13"/>
      <c r="AJ19" s="69">
        <f t="shared" si="4"/>
        <v>0</v>
      </c>
      <c r="AK19" s="69">
        <f t="shared" si="5"/>
        <v>0</v>
      </c>
    </row>
    <row r="20" spans="1:37" s="22" customFormat="1" ht="15">
      <c r="A20" s="19"/>
      <c r="B20" s="47"/>
      <c r="C20" s="45" t="s">
        <v>150</v>
      </c>
      <c r="D20" s="16" t="s">
        <v>102</v>
      </c>
      <c r="E20" s="66">
        <f t="shared" si="0"/>
        <v>0</v>
      </c>
      <c r="F20" s="66"/>
      <c r="G20" s="16"/>
      <c r="H20" s="64"/>
      <c r="I20" s="17" t="s">
        <v>79</v>
      </c>
      <c r="J20" s="17">
        <v>4.73</v>
      </c>
      <c r="K20" s="12">
        <v>29</v>
      </c>
      <c r="L20" s="12"/>
      <c r="M20" s="12"/>
      <c r="N20" s="12"/>
      <c r="O20" s="12">
        <v>1</v>
      </c>
      <c r="P20" s="12"/>
      <c r="Q20" s="81"/>
      <c r="R20" s="81"/>
      <c r="S20" s="82"/>
      <c r="T20" s="82">
        <f t="shared" si="1"/>
        <v>0</v>
      </c>
      <c r="U20" s="82">
        <f t="shared" si="2"/>
        <v>0</v>
      </c>
      <c r="V20" s="82">
        <f t="shared" si="3"/>
        <v>0</v>
      </c>
      <c r="W20" s="12"/>
      <c r="X20" s="81"/>
      <c r="Y20" s="12"/>
      <c r="Z20" s="82"/>
      <c r="AA20" s="12"/>
      <c r="AB20" s="83"/>
      <c r="AC20" s="44"/>
      <c r="AD20" s="13"/>
      <c r="AE20" s="13"/>
      <c r="AF20" s="13"/>
      <c r="AG20" s="13"/>
      <c r="AH20" s="13"/>
      <c r="AI20" s="13"/>
      <c r="AJ20" s="69">
        <f t="shared" si="4"/>
        <v>0</v>
      </c>
      <c r="AK20" s="69">
        <f t="shared" si="5"/>
        <v>0</v>
      </c>
    </row>
    <row r="21" spans="1:37" s="22" customFormat="1" ht="30">
      <c r="A21" s="19"/>
      <c r="B21" s="47"/>
      <c r="C21" s="45" t="s">
        <v>151</v>
      </c>
      <c r="D21" s="16"/>
      <c r="E21" s="66"/>
      <c r="F21" s="66"/>
      <c r="G21" s="16"/>
      <c r="H21" s="64"/>
      <c r="I21" s="17"/>
      <c r="J21" s="17"/>
      <c r="K21" s="12"/>
      <c r="L21" s="12"/>
      <c r="M21" s="12"/>
      <c r="N21" s="12"/>
      <c r="O21" s="12">
        <v>3</v>
      </c>
      <c r="P21" s="12"/>
      <c r="Q21" s="81"/>
      <c r="R21" s="81"/>
      <c r="S21" s="82"/>
      <c r="T21" s="82"/>
      <c r="U21" s="82"/>
      <c r="V21" s="82"/>
      <c r="W21" s="12"/>
      <c r="X21" s="81"/>
      <c r="Y21" s="12"/>
      <c r="Z21" s="82"/>
      <c r="AA21" s="12"/>
      <c r="AB21" s="83"/>
      <c r="AC21" s="44"/>
      <c r="AD21" s="13"/>
      <c r="AE21" s="13"/>
      <c r="AF21" s="13"/>
      <c r="AG21" s="13"/>
      <c r="AH21" s="13"/>
      <c r="AI21" s="13"/>
      <c r="AJ21" s="69"/>
      <c r="AK21" s="69"/>
    </row>
    <row r="22" spans="1:37" s="22" customFormat="1" ht="23.25" customHeight="1">
      <c r="A22" s="46">
        <v>5</v>
      </c>
      <c r="B22" s="43" t="s">
        <v>46</v>
      </c>
      <c r="C22" s="16" t="s">
        <v>152</v>
      </c>
      <c r="D22" s="16" t="s">
        <v>123</v>
      </c>
      <c r="E22" s="66">
        <f aca="true" t="shared" si="6" ref="E22:E27">+H22/18*L22*0.3</f>
        <v>0</v>
      </c>
      <c r="F22" s="66"/>
      <c r="G22" s="16"/>
      <c r="H22" s="64"/>
      <c r="I22" s="17" t="s">
        <v>78</v>
      </c>
      <c r="J22" s="17">
        <v>5.32</v>
      </c>
      <c r="K22" s="12">
        <v>24</v>
      </c>
      <c r="L22" s="12">
        <v>6</v>
      </c>
      <c r="M22" s="12"/>
      <c r="N22" s="12">
        <v>2</v>
      </c>
      <c r="O22" s="12"/>
      <c r="P22" s="12">
        <v>1</v>
      </c>
      <c r="Q22" s="81"/>
      <c r="R22" s="81"/>
      <c r="S22" s="82"/>
      <c r="T22" s="82">
        <f aca="true" t="shared" si="7" ref="T22:T27">Q22+R22+S22</f>
        <v>0</v>
      </c>
      <c r="U22" s="82">
        <f aca="true" t="shared" si="8" ref="U22:U27">T22*0.1</f>
        <v>0</v>
      </c>
      <c r="V22" s="82">
        <f aca="true" t="shared" si="9" ref="V22:V27">(T22+U22)*0.25</f>
        <v>0</v>
      </c>
      <c r="W22" s="12"/>
      <c r="X22" s="81"/>
      <c r="Y22" s="12"/>
      <c r="Z22" s="82"/>
      <c r="AA22" s="12"/>
      <c r="AB22" s="83"/>
      <c r="AC22" s="44"/>
      <c r="AD22" s="13"/>
      <c r="AE22" s="13"/>
      <c r="AF22" s="13"/>
      <c r="AG22" s="13"/>
      <c r="AH22" s="13"/>
      <c r="AI22" s="13"/>
      <c r="AJ22" s="69">
        <f aca="true" t="shared" si="10" ref="AJ22:AJ27">T22+U22+V22+X22+Z22+AB22+AD22+AE22+AI22</f>
        <v>0</v>
      </c>
      <c r="AK22" s="69">
        <f aca="true" t="shared" si="11" ref="AK22:AK27">E22+F22+G22+AJ22</f>
        <v>0</v>
      </c>
    </row>
    <row r="23" spans="1:37" s="22" customFormat="1" ht="15">
      <c r="A23" s="19"/>
      <c r="B23" s="43"/>
      <c r="C23" s="45" t="s">
        <v>105</v>
      </c>
      <c r="D23" s="16" t="s">
        <v>135</v>
      </c>
      <c r="E23" s="66">
        <f t="shared" si="6"/>
        <v>0</v>
      </c>
      <c r="F23" s="66"/>
      <c r="G23" s="16"/>
      <c r="H23" s="64"/>
      <c r="I23" s="17" t="s">
        <v>80</v>
      </c>
      <c r="J23" s="17">
        <v>5.08</v>
      </c>
      <c r="K23" s="12">
        <v>24</v>
      </c>
      <c r="L23" s="12"/>
      <c r="M23" s="12"/>
      <c r="N23" s="12"/>
      <c r="O23" s="12"/>
      <c r="P23" s="12">
        <v>6</v>
      </c>
      <c r="Q23" s="81"/>
      <c r="R23" s="81"/>
      <c r="S23" s="82"/>
      <c r="T23" s="82">
        <f t="shared" si="7"/>
        <v>0</v>
      </c>
      <c r="U23" s="82">
        <f t="shared" si="8"/>
        <v>0</v>
      </c>
      <c r="V23" s="82">
        <f t="shared" si="9"/>
        <v>0</v>
      </c>
      <c r="W23" s="12"/>
      <c r="X23" s="81"/>
      <c r="Y23" s="12"/>
      <c r="Z23" s="82"/>
      <c r="AA23" s="12"/>
      <c r="AB23" s="83"/>
      <c r="AC23" s="44"/>
      <c r="AD23" s="13"/>
      <c r="AE23" s="13"/>
      <c r="AF23" s="13"/>
      <c r="AG23" s="13"/>
      <c r="AH23" s="13"/>
      <c r="AI23" s="13"/>
      <c r="AJ23" s="69">
        <f t="shared" si="10"/>
        <v>0</v>
      </c>
      <c r="AK23" s="69">
        <f t="shared" si="11"/>
        <v>0</v>
      </c>
    </row>
    <row r="24" spans="1:37" s="22" customFormat="1" ht="15">
      <c r="A24" s="19">
        <v>6</v>
      </c>
      <c r="B24" s="48" t="s">
        <v>47</v>
      </c>
      <c r="C24" s="49" t="s">
        <v>85</v>
      </c>
      <c r="D24" s="49" t="s">
        <v>134</v>
      </c>
      <c r="E24" s="66">
        <f t="shared" si="6"/>
        <v>0</v>
      </c>
      <c r="F24" s="66"/>
      <c r="G24" s="49"/>
      <c r="H24" s="64"/>
      <c r="I24" s="15" t="s">
        <v>77</v>
      </c>
      <c r="J24" s="17">
        <v>5.03</v>
      </c>
      <c r="K24" s="12">
        <v>17</v>
      </c>
      <c r="L24" s="12">
        <v>24</v>
      </c>
      <c r="M24" s="12"/>
      <c r="N24" s="12">
        <v>6</v>
      </c>
      <c r="O24" s="12">
        <v>15</v>
      </c>
      <c r="P24" s="12">
        <v>5</v>
      </c>
      <c r="Q24" s="81"/>
      <c r="R24" s="81"/>
      <c r="S24" s="82"/>
      <c r="T24" s="82">
        <f t="shared" si="7"/>
        <v>0</v>
      </c>
      <c r="U24" s="82">
        <f t="shared" si="8"/>
        <v>0</v>
      </c>
      <c r="V24" s="82">
        <f t="shared" si="9"/>
        <v>0</v>
      </c>
      <c r="W24" s="12"/>
      <c r="X24" s="81"/>
      <c r="Y24" s="12"/>
      <c r="Z24" s="82"/>
      <c r="AA24" s="12"/>
      <c r="AB24" s="83"/>
      <c r="AC24" s="44"/>
      <c r="AD24" s="12"/>
      <c r="AE24" s="12"/>
      <c r="AF24" s="12"/>
      <c r="AG24" s="12"/>
      <c r="AH24" s="12"/>
      <c r="AI24" s="12"/>
      <c r="AJ24" s="69">
        <f t="shared" si="10"/>
        <v>0</v>
      </c>
      <c r="AK24" s="69">
        <f t="shared" si="11"/>
        <v>0</v>
      </c>
    </row>
    <row r="25" spans="1:37" s="22" customFormat="1" ht="15">
      <c r="A25" s="19">
        <v>7</v>
      </c>
      <c r="B25" s="43" t="s">
        <v>49</v>
      </c>
      <c r="C25" s="16" t="s">
        <v>86</v>
      </c>
      <c r="D25" s="16" t="s">
        <v>134</v>
      </c>
      <c r="E25" s="66">
        <f t="shared" si="6"/>
        <v>0</v>
      </c>
      <c r="F25" s="66"/>
      <c r="G25" s="16"/>
      <c r="H25" s="64"/>
      <c r="I25" s="17" t="s">
        <v>80</v>
      </c>
      <c r="J25" s="17">
        <v>4.81</v>
      </c>
      <c r="K25" s="12">
        <v>11</v>
      </c>
      <c r="L25" s="12">
        <v>20</v>
      </c>
      <c r="M25" s="12"/>
      <c r="N25" s="12">
        <v>20</v>
      </c>
      <c r="O25" s="12"/>
      <c r="P25" s="12"/>
      <c r="Q25" s="81"/>
      <c r="R25" s="81"/>
      <c r="S25" s="82"/>
      <c r="T25" s="82">
        <f t="shared" si="7"/>
        <v>0</v>
      </c>
      <c r="U25" s="82">
        <f t="shared" si="8"/>
        <v>0</v>
      </c>
      <c r="V25" s="82">
        <f t="shared" si="9"/>
        <v>0</v>
      </c>
      <c r="W25" s="12"/>
      <c r="X25" s="81"/>
      <c r="Y25" s="12"/>
      <c r="Z25" s="82"/>
      <c r="AA25" s="12"/>
      <c r="AB25" s="83"/>
      <c r="AC25" s="44"/>
      <c r="AD25" s="13"/>
      <c r="AE25" s="13"/>
      <c r="AF25" s="13"/>
      <c r="AG25" s="13"/>
      <c r="AH25" s="13"/>
      <c r="AI25" s="13"/>
      <c r="AJ25" s="69">
        <f t="shared" si="10"/>
        <v>0</v>
      </c>
      <c r="AK25" s="69">
        <f t="shared" si="11"/>
        <v>0</v>
      </c>
    </row>
    <row r="26" spans="1:37" s="22" customFormat="1" ht="24.75" customHeight="1">
      <c r="A26" s="19">
        <v>8</v>
      </c>
      <c r="B26" s="43" t="s">
        <v>111</v>
      </c>
      <c r="C26" s="16" t="s">
        <v>113</v>
      </c>
      <c r="D26" s="16" t="s">
        <v>75</v>
      </c>
      <c r="E26" s="66">
        <f t="shared" si="6"/>
        <v>0</v>
      </c>
      <c r="F26" s="66"/>
      <c r="G26" s="16"/>
      <c r="H26" s="64"/>
      <c r="I26" s="17" t="s">
        <v>82</v>
      </c>
      <c r="J26" s="17">
        <v>3.36</v>
      </c>
      <c r="K26" s="12">
        <v>2</v>
      </c>
      <c r="L26" s="12">
        <v>18</v>
      </c>
      <c r="M26" s="12"/>
      <c r="N26" s="12"/>
      <c r="O26" s="12">
        <v>18</v>
      </c>
      <c r="P26" s="12"/>
      <c r="Q26" s="81"/>
      <c r="R26" s="81"/>
      <c r="S26" s="82"/>
      <c r="T26" s="82">
        <f t="shared" si="7"/>
        <v>0</v>
      </c>
      <c r="U26" s="82">
        <f t="shared" si="8"/>
        <v>0</v>
      </c>
      <c r="V26" s="82">
        <f t="shared" si="9"/>
        <v>0</v>
      </c>
      <c r="W26" s="12"/>
      <c r="X26" s="81"/>
      <c r="Y26" s="12"/>
      <c r="Z26" s="82"/>
      <c r="AA26" s="12"/>
      <c r="AB26" s="83"/>
      <c r="AC26" s="44"/>
      <c r="AD26" s="13"/>
      <c r="AE26" s="13"/>
      <c r="AF26" s="13"/>
      <c r="AG26" s="13"/>
      <c r="AH26" s="13"/>
      <c r="AI26" s="13"/>
      <c r="AJ26" s="69">
        <f t="shared" si="10"/>
        <v>0</v>
      </c>
      <c r="AK26" s="69">
        <f t="shared" si="11"/>
        <v>0</v>
      </c>
    </row>
    <row r="27" spans="1:37" s="22" customFormat="1" ht="33.75" customHeight="1">
      <c r="A27" s="19">
        <v>9</v>
      </c>
      <c r="B27" s="43" t="s">
        <v>52</v>
      </c>
      <c r="C27" s="16" t="s">
        <v>86</v>
      </c>
      <c r="D27" s="16" t="s">
        <v>136</v>
      </c>
      <c r="E27" s="66">
        <f t="shared" si="6"/>
        <v>0</v>
      </c>
      <c r="F27" s="66"/>
      <c r="G27" s="16"/>
      <c r="H27" s="64"/>
      <c r="I27" s="17" t="s">
        <v>81</v>
      </c>
      <c r="J27" s="17">
        <v>4.03</v>
      </c>
      <c r="K27" s="12">
        <v>11</v>
      </c>
      <c r="L27" s="12">
        <v>25</v>
      </c>
      <c r="M27" s="12"/>
      <c r="N27" s="12">
        <v>21</v>
      </c>
      <c r="O27" s="12"/>
      <c r="P27" s="12"/>
      <c r="Q27" s="81"/>
      <c r="R27" s="81"/>
      <c r="S27" s="82"/>
      <c r="T27" s="82">
        <f t="shared" si="7"/>
        <v>0</v>
      </c>
      <c r="U27" s="82">
        <f t="shared" si="8"/>
        <v>0</v>
      </c>
      <c r="V27" s="82">
        <f t="shared" si="9"/>
        <v>0</v>
      </c>
      <c r="W27" s="12"/>
      <c r="X27" s="81"/>
      <c r="Y27" s="12"/>
      <c r="Z27" s="82"/>
      <c r="AA27" s="12"/>
      <c r="AB27" s="83"/>
      <c r="AC27" s="44"/>
      <c r="AD27" s="13"/>
      <c r="AE27" s="13"/>
      <c r="AF27" s="13"/>
      <c r="AG27" s="13"/>
      <c r="AH27" s="13"/>
      <c r="AI27" s="13"/>
      <c r="AJ27" s="69">
        <f t="shared" si="10"/>
        <v>0</v>
      </c>
      <c r="AK27" s="69">
        <f t="shared" si="11"/>
        <v>0</v>
      </c>
    </row>
    <row r="28" spans="1:37" s="22" customFormat="1" ht="33.75" customHeight="1">
      <c r="A28" s="19"/>
      <c r="B28" s="43"/>
      <c r="C28" s="16" t="s">
        <v>88</v>
      </c>
      <c r="D28" s="16" t="s">
        <v>75</v>
      </c>
      <c r="E28" s="66"/>
      <c r="F28" s="66"/>
      <c r="G28" s="16"/>
      <c r="H28" s="64"/>
      <c r="I28" s="17" t="s">
        <v>81</v>
      </c>
      <c r="J28" s="17">
        <v>4.03</v>
      </c>
      <c r="K28" s="12">
        <v>11</v>
      </c>
      <c r="L28" s="12"/>
      <c r="M28" s="12"/>
      <c r="N28" s="12">
        <v>4</v>
      </c>
      <c r="O28" s="12"/>
      <c r="P28" s="12"/>
      <c r="Q28" s="81"/>
      <c r="R28" s="81"/>
      <c r="S28" s="82"/>
      <c r="T28" s="82"/>
      <c r="U28" s="82"/>
      <c r="V28" s="82"/>
      <c r="W28" s="12"/>
      <c r="X28" s="81"/>
      <c r="Y28" s="12"/>
      <c r="Z28" s="82"/>
      <c r="AA28" s="12"/>
      <c r="AB28" s="83"/>
      <c r="AC28" s="44"/>
      <c r="AD28" s="13"/>
      <c r="AE28" s="13"/>
      <c r="AF28" s="13"/>
      <c r="AG28" s="13"/>
      <c r="AH28" s="13"/>
      <c r="AI28" s="13"/>
      <c r="AJ28" s="69"/>
      <c r="AK28" s="69"/>
    </row>
    <row r="29" spans="1:37" s="22" customFormat="1" ht="15">
      <c r="A29" s="19">
        <v>10</v>
      </c>
      <c r="B29" s="50" t="s">
        <v>53</v>
      </c>
      <c r="C29" s="16" t="s">
        <v>88</v>
      </c>
      <c r="D29" s="16" t="s">
        <v>70</v>
      </c>
      <c r="E29" s="66">
        <f>+H29/18*L29*0.3</f>
        <v>0</v>
      </c>
      <c r="F29" s="66"/>
      <c r="G29" s="16"/>
      <c r="H29" s="64"/>
      <c r="I29" s="17" t="s">
        <v>79</v>
      </c>
      <c r="J29" s="17">
        <v>4.33</v>
      </c>
      <c r="K29" s="12">
        <v>9</v>
      </c>
      <c r="L29" s="12">
        <v>21</v>
      </c>
      <c r="M29" s="12"/>
      <c r="N29" s="12">
        <v>2</v>
      </c>
      <c r="O29" s="12">
        <v>6</v>
      </c>
      <c r="P29" s="12">
        <v>5</v>
      </c>
      <c r="Q29" s="81"/>
      <c r="R29" s="81"/>
      <c r="S29" s="82"/>
      <c r="T29" s="82">
        <f>Q29+R29+S29</f>
        <v>0</v>
      </c>
      <c r="U29" s="82">
        <f>T29*0.1</f>
        <v>0</v>
      </c>
      <c r="V29" s="82">
        <f>(T29+U29)*0.25</f>
        <v>0</v>
      </c>
      <c r="W29" s="12"/>
      <c r="X29" s="81"/>
      <c r="Y29" s="12"/>
      <c r="Z29" s="82"/>
      <c r="AA29" s="12"/>
      <c r="AB29" s="83"/>
      <c r="AC29" s="44"/>
      <c r="AD29" s="13"/>
      <c r="AE29" s="13"/>
      <c r="AF29" s="13"/>
      <c r="AG29" s="13"/>
      <c r="AH29" s="13"/>
      <c r="AI29" s="13"/>
      <c r="AJ29" s="69">
        <f>T29+U29+V29+X29+Z29+AB29+AD29+AE29+AI29</f>
        <v>0</v>
      </c>
      <c r="AK29" s="69">
        <f>E29+F29+G29+AJ29</f>
        <v>0</v>
      </c>
    </row>
    <row r="30" spans="1:37" s="22" customFormat="1" ht="15">
      <c r="A30" s="46"/>
      <c r="B30" s="51"/>
      <c r="C30" s="16" t="s">
        <v>89</v>
      </c>
      <c r="D30" s="16" t="s">
        <v>137</v>
      </c>
      <c r="E30" s="66">
        <f>+H30/18*L30*0.3</f>
        <v>0</v>
      </c>
      <c r="F30" s="66"/>
      <c r="G30" s="16"/>
      <c r="H30" s="64"/>
      <c r="I30" s="17" t="s">
        <v>80</v>
      </c>
      <c r="J30" s="17">
        <v>4.74</v>
      </c>
      <c r="K30" s="12">
        <v>9</v>
      </c>
      <c r="L30" s="12"/>
      <c r="M30" s="12"/>
      <c r="N30" s="12"/>
      <c r="O30" s="12">
        <v>6</v>
      </c>
      <c r="P30" s="12">
        <v>8</v>
      </c>
      <c r="Q30" s="81"/>
      <c r="R30" s="81"/>
      <c r="S30" s="82"/>
      <c r="T30" s="82">
        <f>Q30+R30+S30</f>
        <v>0</v>
      </c>
      <c r="U30" s="82">
        <f>T30*0.1</f>
        <v>0</v>
      </c>
      <c r="V30" s="82">
        <f>(T30+U30)*0.25</f>
        <v>0</v>
      </c>
      <c r="W30" s="12"/>
      <c r="X30" s="81"/>
      <c r="Y30" s="12"/>
      <c r="Z30" s="82"/>
      <c r="AA30" s="12"/>
      <c r="AB30" s="83"/>
      <c r="AC30" s="44"/>
      <c r="AD30" s="14"/>
      <c r="AE30" s="14"/>
      <c r="AF30" s="14"/>
      <c r="AG30" s="55"/>
      <c r="AH30" s="14"/>
      <c r="AI30" s="14"/>
      <c r="AJ30" s="69">
        <f>T30+U30+V30+X30+Z30+AB30+AD30+AE30+AI30</f>
        <v>0</v>
      </c>
      <c r="AK30" s="69">
        <f>E30+F30+G30+AJ30</f>
        <v>0</v>
      </c>
    </row>
    <row r="31" spans="1:37" s="22" customFormat="1" ht="15">
      <c r="A31" s="46">
        <v>11</v>
      </c>
      <c r="B31" s="52" t="s">
        <v>54</v>
      </c>
      <c r="C31" s="16" t="s">
        <v>86</v>
      </c>
      <c r="D31" s="16" t="s">
        <v>114</v>
      </c>
      <c r="E31" s="66">
        <f>+H31/18*L31*0.3</f>
        <v>0</v>
      </c>
      <c r="F31" s="66"/>
      <c r="G31" s="16"/>
      <c r="H31" s="64"/>
      <c r="I31" s="17" t="s">
        <v>77</v>
      </c>
      <c r="J31" s="17">
        <v>4.86</v>
      </c>
      <c r="K31" s="12">
        <v>24</v>
      </c>
      <c r="L31" s="12"/>
      <c r="M31" s="12"/>
      <c r="N31" s="12">
        <v>19</v>
      </c>
      <c r="O31" s="12"/>
      <c r="P31" s="12"/>
      <c r="Q31" s="81"/>
      <c r="R31" s="81"/>
      <c r="S31" s="82"/>
      <c r="T31" s="82">
        <f>Q31+R31+S31</f>
        <v>0</v>
      </c>
      <c r="U31" s="82">
        <f>T31*0.1</f>
        <v>0</v>
      </c>
      <c r="V31" s="82">
        <f>(T31+U31)*0.25</f>
        <v>0</v>
      </c>
      <c r="W31" s="12"/>
      <c r="X31" s="81"/>
      <c r="Y31" s="12"/>
      <c r="Z31" s="82"/>
      <c r="AA31" s="12"/>
      <c r="AB31" s="83"/>
      <c r="AC31" s="44"/>
      <c r="AD31" s="13"/>
      <c r="AE31" s="13"/>
      <c r="AF31" s="13"/>
      <c r="AG31" s="13"/>
      <c r="AH31" s="13"/>
      <c r="AI31" s="13"/>
      <c r="AJ31" s="69">
        <f>T31+U31+V31+X31+Z31+AB31+AD31+AE31+AI31</f>
        <v>0</v>
      </c>
      <c r="AK31" s="69">
        <f>E31+F31+G31+AJ31</f>
        <v>0</v>
      </c>
    </row>
    <row r="32" spans="1:37" s="22" customFormat="1" ht="15">
      <c r="A32" s="46"/>
      <c r="B32" s="52"/>
      <c r="C32" s="16" t="s">
        <v>138</v>
      </c>
      <c r="D32" s="16" t="s">
        <v>134</v>
      </c>
      <c r="E32" s="66"/>
      <c r="F32" s="66"/>
      <c r="G32" s="16"/>
      <c r="H32" s="64"/>
      <c r="I32" s="17"/>
      <c r="J32" s="17"/>
      <c r="K32" s="12"/>
      <c r="L32" s="12"/>
      <c r="M32" s="12"/>
      <c r="N32" s="12"/>
      <c r="O32" s="12">
        <v>6</v>
      </c>
      <c r="P32" s="12"/>
      <c r="Q32" s="81"/>
      <c r="R32" s="81"/>
      <c r="S32" s="82"/>
      <c r="T32" s="82"/>
      <c r="U32" s="82"/>
      <c r="V32" s="82"/>
      <c r="W32" s="12"/>
      <c r="X32" s="81"/>
      <c r="Y32" s="12"/>
      <c r="Z32" s="82"/>
      <c r="AA32" s="12"/>
      <c r="AB32" s="83"/>
      <c r="AC32" s="44"/>
      <c r="AD32" s="13"/>
      <c r="AE32" s="13"/>
      <c r="AF32" s="13"/>
      <c r="AG32" s="13"/>
      <c r="AH32" s="13"/>
      <c r="AI32" s="13"/>
      <c r="AJ32" s="69"/>
      <c r="AK32" s="69"/>
    </row>
    <row r="33" spans="1:37" s="22" customFormat="1" ht="15">
      <c r="A33" s="46">
        <v>12</v>
      </c>
      <c r="B33" s="52" t="s">
        <v>55</v>
      </c>
      <c r="C33" s="16" t="s">
        <v>90</v>
      </c>
      <c r="D33" s="16" t="s">
        <v>134</v>
      </c>
      <c r="E33" s="66">
        <f>+H33/18*L33*0.3</f>
        <v>0</v>
      </c>
      <c r="F33" s="66"/>
      <c r="G33" s="16"/>
      <c r="H33" s="64"/>
      <c r="I33" s="17" t="s">
        <v>77</v>
      </c>
      <c r="J33" s="85">
        <v>5.12</v>
      </c>
      <c r="K33" s="12">
        <v>22</v>
      </c>
      <c r="L33" s="12">
        <v>27</v>
      </c>
      <c r="M33" s="12"/>
      <c r="N33" s="12">
        <v>7</v>
      </c>
      <c r="O33" s="12">
        <v>10</v>
      </c>
      <c r="P33" s="12">
        <v>8</v>
      </c>
      <c r="Q33" s="81"/>
      <c r="R33" s="81"/>
      <c r="S33" s="82"/>
      <c r="T33" s="82">
        <f>Q33+R33+S33</f>
        <v>0</v>
      </c>
      <c r="U33" s="82">
        <f>T33*0.1</f>
        <v>0</v>
      </c>
      <c r="V33" s="82">
        <f>(T33+U33)*0.25</f>
        <v>0</v>
      </c>
      <c r="W33" s="12"/>
      <c r="X33" s="81"/>
      <c r="Y33" s="12"/>
      <c r="Z33" s="82"/>
      <c r="AA33" s="12"/>
      <c r="AB33" s="83"/>
      <c r="AC33" s="44"/>
      <c r="AD33" s="13"/>
      <c r="AE33" s="13"/>
      <c r="AF33" s="13"/>
      <c r="AG33" s="13"/>
      <c r="AH33" s="13"/>
      <c r="AI33" s="13"/>
      <c r="AJ33" s="69">
        <f>T33+U33+V33+X33+Z33+AB33+AD33+AE33+AI33</f>
        <v>0</v>
      </c>
      <c r="AK33" s="69">
        <f>E33+F33+G33+AJ33</f>
        <v>0</v>
      </c>
    </row>
    <row r="34" spans="1:37" s="22" customFormat="1" ht="38.25" customHeight="1">
      <c r="A34" s="46"/>
      <c r="B34" s="16"/>
      <c r="C34" s="16" t="s">
        <v>139</v>
      </c>
      <c r="D34" s="16" t="s">
        <v>134</v>
      </c>
      <c r="E34" s="66">
        <f>+H34/18*L34*0.3</f>
        <v>0</v>
      </c>
      <c r="F34" s="66"/>
      <c r="G34" s="16"/>
      <c r="H34" s="64"/>
      <c r="I34" s="17" t="s">
        <v>79</v>
      </c>
      <c r="J34" s="85">
        <v>4.67</v>
      </c>
      <c r="K34" s="12">
        <v>22</v>
      </c>
      <c r="L34" s="12"/>
      <c r="M34" s="12"/>
      <c r="N34" s="12"/>
      <c r="O34" s="12">
        <v>2</v>
      </c>
      <c r="P34" s="12"/>
      <c r="Q34" s="81"/>
      <c r="R34" s="81"/>
      <c r="S34" s="82"/>
      <c r="T34" s="82">
        <f>Q34+R34+S34</f>
        <v>0</v>
      </c>
      <c r="U34" s="82">
        <f>T34*0.1</f>
        <v>0</v>
      </c>
      <c r="V34" s="82">
        <f>(T34+U34)*0.25</f>
        <v>0</v>
      </c>
      <c r="W34" s="12"/>
      <c r="X34" s="81"/>
      <c r="Y34" s="12"/>
      <c r="Z34" s="82"/>
      <c r="AA34" s="12"/>
      <c r="AB34" s="83"/>
      <c r="AC34" s="44"/>
      <c r="AD34" s="14"/>
      <c r="AE34" s="14"/>
      <c r="AF34" s="14"/>
      <c r="AG34" s="14"/>
      <c r="AH34" s="14"/>
      <c r="AI34" s="14"/>
      <c r="AJ34" s="69">
        <f>T34+U34+V34+X34+Z34+AB34+AD34+AE34+AI34</f>
        <v>0</v>
      </c>
      <c r="AK34" s="69">
        <f>E34+F34+G34+AJ34</f>
        <v>0</v>
      </c>
    </row>
    <row r="35" spans="1:37" s="22" customFormat="1" ht="26.25" customHeight="1">
      <c r="A35" s="53">
        <v>13</v>
      </c>
      <c r="B35" s="52" t="s">
        <v>56</v>
      </c>
      <c r="C35" s="16" t="s">
        <v>91</v>
      </c>
      <c r="D35" s="16" t="s">
        <v>141</v>
      </c>
      <c r="E35" s="66">
        <f>+H35/18*L35*0.3</f>
        <v>0</v>
      </c>
      <c r="F35" s="66"/>
      <c r="G35" s="16"/>
      <c r="H35" s="64"/>
      <c r="I35" s="17" t="s">
        <v>77</v>
      </c>
      <c r="J35" s="85">
        <v>5.12</v>
      </c>
      <c r="K35" s="12">
        <v>22</v>
      </c>
      <c r="L35" s="12">
        <v>27</v>
      </c>
      <c r="M35" s="12"/>
      <c r="N35" s="12"/>
      <c r="O35" s="12">
        <v>27</v>
      </c>
      <c r="P35" s="12"/>
      <c r="Q35" s="81"/>
      <c r="R35" s="81"/>
      <c r="S35" s="82"/>
      <c r="T35" s="82">
        <f>Q35+R35+S35</f>
        <v>0</v>
      </c>
      <c r="U35" s="82">
        <f>T35*0.1</f>
        <v>0</v>
      </c>
      <c r="V35" s="82">
        <f>(T35+U35)*0.25</f>
        <v>0</v>
      </c>
      <c r="W35" s="12"/>
      <c r="X35" s="81"/>
      <c r="Y35" s="12"/>
      <c r="Z35" s="82"/>
      <c r="AA35" s="12"/>
      <c r="AB35" s="83"/>
      <c r="AC35" s="44"/>
      <c r="AD35" s="13"/>
      <c r="AE35" s="13"/>
      <c r="AF35" s="13"/>
      <c r="AG35" s="13"/>
      <c r="AH35" s="13"/>
      <c r="AI35" s="13"/>
      <c r="AJ35" s="69">
        <f>T35+U35+V35+X35+Z35+AB35+AD35+AE35+AI35</f>
        <v>0</v>
      </c>
      <c r="AK35" s="69">
        <f>E35+F35+G35+AJ35</f>
        <v>0</v>
      </c>
    </row>
    <row r="36" spans="1:37" s="22" customFormat="1" ht="15">
      <c r="A36" s="19">
        <v>14</v>
      </c>
      <c r="B36" s="52" t="s">
        <v>57</v>
      </c>
      <c r="C36" s="16" t="s">
        <v>92</v>
      </c>
      <c r="D36" s="16" t="s">
        <v>71</v>
      </c>
      <c r="E36" s="66">
        <f>+H36/18*L36*0.3</f>
        <v>0</v>
      </c>
      <c r="F36" s="66"/>
      <c r="G36" s="16"/>
      <c r="H36" s="64"/>
      <c r="I36" s="17" t="s">
        <v>77</v>
      </c>
      <c r="J36" s="85">
        <v>4.86</v>
      </c>
      <c r="K36" s="12">
        <v>12</v>
      </c>
      <c r="L36" s="12">
        <v>22</v>
      </c>
      <c r="M36" s="12"/>
      <c r="N36" s="12">
        <v>2</v>
      </c>
      <c r="O36" s="12">
        <v>3</v>
      </c>
      <c r="P36" s="12">
        <v>3</v>
      </c>
      <c r="Q36" s="81"/>
      <c r="R36" s="81"/>
      <c r="S36" s="82"/>
      <c r="T36" s="82">
        <f>Q36+R36+S36</f>
        <v>0</v>
      </c>
      <c r="U36" s="82">
        <f>T36*0.1</f>
        <v>0</v>
      </c>
      <c r="V36" s="82">
        <f>(T36+U36)*0.25</f>
        <v>0</v>
      </c>
      <c r="W36" s="12"/>
      <c r="X36" s="81"/>
      <c r="Y36" s="12"/>
      <c r="Z36" s="82"/>
      <c r="AA36" s="12"/>
      <c r="AB36" s="83"/>
      <c r="AC36" s="44"/>
      <c r="AD36" s="13"/>
      <c r="AE36" s="13"/>
      <c r="AF36" s="13"/>
      <c r="AG36" s="13"/>
      <c r="AH36" s="13"/>
      <c r="AI36" s="13"/>
      <c r="AJ36" s="69">
        <f>T36+U36+V36+X36+Z36+AB36+AD36+AE36+AI36</f>
        <v>0</v>
      </c>
      <c r="AK36" s="69">
        <f>E36+F36+G36+AJ36</f>
        <v>0</v>
      </c>
    </row>
    <row r="37" spans="1:37" s="22" customFormat="1" ht="33" customHeight="1">
      <c r="A37" s="19"/>
      <c r="B37" s="16"/>
      <c r="C37" s="16" t="s">
        <v>153</v>
      </c>
      <c r="D37" s="16" t="s">
        <v>142</v>
      </c>
      <c r="E37" s="66">
        <f>+H37/18*L37*0.3</f>
        <v>0</v>
      </c>
      <c r="F37" s="66"/>
      <c r="G37" s="16"/>
      <c r="H37" s="64"/>
      <c r="I37" s="17" t="s">
        <v>80</v>
      </c>
      <c r="J37" s="85">
        <v>4.81</v>
      </c>
      <c r="K37" s="13">
        <v>12</v>
      </c>
      <c r="L37" s="13"/>
      <c r="M37" s="13"/>
      <c r="N37" s="13"/>
      <c r="O37" s="13">
        <v>8</v>
      </c>
      <c r="P37" s="13">
        <v>7</v>
      </c>
      <c r="Q37" s="81"/>
      <c r="R37" s="81"/>
      <c r="S37" s="82"/>
      <c r="T37" s="82">
        <f>Q37+R37+S37</f>
        <v>0</v>
      </c>
      <c r="U37" s="82">
        <f>T37*0.1</f>
        <v>0</v>
      </c>
      <c r="V37" s="82">
        <f>(T37+U37)*0.25</f>
        <v>0</v>
      </c>
      <c r="W37" s="13"/>
      <c r="X37" s="81"/>
      <c r="Y37" s="13"/>
      <c r="Z37" s="82"/>
      <c r="AA37" s="13"/>
      <c r="AB37" s="83"/>
      <c r="AC37" s="44"/>
      <c r="AD37" s="13"/>
      <c r="AE37" s="13"/>
      <c r="AF37" s="13"/>
      <c r="AG37" s="13"/>
      <c r="AH37" s="13"/>
      <c r="AI37" s="13"/>
      <c r="AJ37" s="69">
        <f>T37+U37+V37+X37+Z37+AB37+AD37+AE37+AI37</f>
        <v>0</v>
      </c>
      <c r="AK37" s="69">
        <f>E37+F37+G37+AJ37</f>
        <v>0</v>
      </c>
    </row>
    <row r="38" spans="1:37" s="22" customFormat="1" ht="33" customHeight="1">
      <c r="A38" s="19"/>
      <c r="B38" s="16"/>
      <c r="C38" s="16" t="s">
        <v>154</v>
      </c>
      <c r="D38" s="16"/>
      <c r="E38" s="66"/>
      <c r="F38" s="66"/>
      <c r="G38" s="16"/>
      <c r="H38" s="64"/>
      <c r="I38" s="17"/>
      <c r="J38" s="85"/>
      <c r="K38" s="13"/>
      <c r="L38" s="13"/>
      <c r="M38" s="13"/>
      <c r="N38" s="13"/>
      <c r="O38" s="13">
        <v>4</v>
      </c>
      <c r="P38" s="13"/>
      <c r="Q38" s="81"/>
      <c r="R38" s="81"/>
      <c r="S38" s="82"/>
      <c r="T38" s="82"/>
      <c r="U38" s="82"/>
      <c r="V38" s="82"/>
      <c r="W38" s="13"/>
      <c r="X38" s="81"/>
      <c r="Y38" s="13"/>
      <c r="Z38" s="82"/>
      <c r="AA38" s="13"/>
      <c r="AB38" s="83"/>
      <c r="AC38" s="44"/>
      <c r="AD38" s="13"/>
      <c r="AE38" s="13"/>
      <c r="AF38" s="13"/>
      <c r="AG38" s="13"/>
      <c r="AH38" s="13"/>
      <c r="AI38" s="13"/>
      <c r="AJ38" s="69"/>
      <c r="AK38" s="69"/>
    </row>
    <row r="39" spans="1:37" s="22" customFormat="1" ht="15">
      <c r="A39" s="19">
        <v>15</v>
      </c>
      <c r="B39" s="43" t="s">
        <v>58</v>
      </c>
      <c r="C39" s="16" t="s">
        <v>93</v>
      </c>
      <c r="D39" s="16" t="s">
        <v>137</v>
      </c>
      <c r="E39" s="66">
        <f>+H39/18*L39*0.3</f>
        <v>0</v>
      </c>
      <c r="F39" s="66"/>
      <c r="G39" s="16"/>
      <c r="H39" s="64"/>
      <c r="I39" s="17" t="s">
        <v>80</v>
      </c>
      <c r="J39" s="17">
        <v>4.74</v>
      </c>
      <c r="K39" s="12">
        <v>10</v>
      </c>
      <c r="L39" s="12">
        <v>21</v>
      </c>
      <c r="M39" s="12"/>
      <c r="N39" s="12"/>
      <c r="O39" s="12">
        <v>18</v>
      </c>
      <c r="P39" s="12">
        <v>6</v>
      </c>
      <c r="Q39" s="81"/>
      <c r="R39" s="81"/>
      <c r="S39" s="82"/>
      <c r="T39" s="82">
        <f>Q39+R39+S39</f>
        <v>0</v>
      </c>
      <c r="U39" s="82">
        <f>T39*0.1</f>
        <v>0</v>
      </c>
      <c r="V39" s="82">
        <f>(T39+U39)*0.25</f>
        <v>0</v>
      </c>
      <c r="W39" s="12"/>
      <c r="X39" s="81"/>
      <c r="Y39" s="12"/>
      <c r="Z39" s="82"/>
      <c r="AA39" s="12"/>
      <c r="AB39" s="83"/>
      <c r="AC39" s="44"/>
      <c r="AD39" s="13"/>
      <c r="AE39" s="13"/>
      <c r="AF39" s="13"/>
      <c r="AG39" s="13"/>
      <c r="AH39" s="13"/>
      <c r="AI39" s="13"/>
      <c r="AJ39" s="69">
        <f>T39+U39+V39+X39+Z39+AB39+AD39+AE39+AI39</f>
        <v>0</v>
      </c>
      <c r="AK39" s="69">
        <f>E39+F39+G39+AJ39</f>
        <v>0</v>
      </c>
    </row>
    <row r="40" spans="1:37" s="22" customFormat="1" ht="15">
      <c r="A40" s="19">
        <v>16</v>
      </c>
      <c r="B40" s="43" t="s">
        <v>59</v>
      </c>
      <c r="C40" s="16" t="s">
        <v>144</v>
      </c>
      <c r="D40" s="16" t="s">
        <v>145</v>
      </c>
      <c r="E40" s="66">
        <f>+H40/18*L40*0.3</f>
        <v>0</v>
      </c>
      <c r="F40" s="66"/>
      <c r="G40" s="12"/>
      <c r="H40" s="56"/>
      <c r="I40" s="17" t="s">
        <v>78</v>
      </c>
      <c r="J40" s="17">
        <v>5.24</v>
      </c>
      <c r="K40" s="12">
        <v>17</v>
      </c>
      <c r="L40" s="12">
        <v>25</v>
      </c>
      <c r="M40" s="12"/>
      <c r="N40" s="12"/>
      <c r="O40" s="12">
        <v>7</v>
      </c>
      <c r="P40" s="12"/>
      <c r="Q40" s="81"/>
      <c r="R40" s="81"/>
      <c r="S40" s="82"/>
      <c r="T40" s="82">
        <f>Q40+R40+S40</f>
        <v>0</v>
      </c>
      <c r="U40" s="82">
        <f>T40*0.1</f>
        <v>0</v>
      </c>
      <c r="V40" s="82">
        <f>(T40+U40)*0.25</f>
        <v>0</v>
      </c>
      <c r="W40" s="12"/>
      <c r="X40" s="81"/>
      <c r="Y40" s="12"/>
      <c r="Z40" s="82"/>
      <c r="AA40" s="12"/>
      <c r="AB40" s="83"/>
      <c r="AC40" s="44"/>
      <c r="AD40" s="12"/>
      <c r="AE40" s="12"/>
      <c r="AF40" s="12"/>
      <c r="AG40" s="12"/>
      <c r="AH40" s="12"/>
      <c r="AI40" s="12"/>
      <c r="AJ40" s="69">
        <f>T40+U40+V40+X40+Z40+AB40+AD40+AE40+AI40</f>
        <v>0</v>
      </c>
      <c r="AK40" s="69">
        <f>E40+F40+G40+AJ40</f>
        <v>0</v>
      </c>
    </row>
    <row r="41" spans="1:37" s="22" customFormat="1" ht="15">
      <c r="A41" s="19"/>
      <c r="B41" s="43"/>
      <c r="C41" s="16" t="s">
        <v>94</v>
      </c>
      <c r="D41" s="12" t="s">
        <v>76</v>
      </c>
      <c r="E41" s="66">
        <f>+H41/18*L41*0.3</f>
        <v>0</v>
      </c>
      <c r="F41" s="66"/>
      <c r="G41" s="12"/>
      <c r="H41" s="56"/>
      <c r="I41" s="17" t="s">
        <v>79</v>
      </c>
      <c r="J41" s="17">
        <v>4.59</v>
      </c>
      <c r="K41" s="12">
        <v>17</v>
      </c>
      <c r="L41" s="12"/>
      <c r="M41" s="12"/>
      <c r="N41" s="12"/>
      <c r="O41" s="12">
        <v>4</v>
      </c>
      <c r="P41" s="12"/>
      <c r="Q41" s="81"/>
      <c r="R41" s="81"/>
      <c r="S41" s="82"/>
      <c r="T41" s="82">
        <f>Q41+R41+S41</f>
        <v>0</v>
      </c>
      <c r="U41" s="82">
        <f>T41*0.1</f>
        <v>0</v>
      </c>
      <c r="V41" s="82">
        <f>(T41+U41)*0.25</f>
        <v>0</v>
      </c>
      <c r="W41" s="12"/>
      <c r="X41" s="81"/>
      <c r="Y41" s="12"/>
      <c r="Z41" s="82"/>
      <c r="AA41" s="12"/>
      <c r="AB41" s="83"/>
      <c r="AC41" s="44"/>
      <c r="AD41" s="12"/>
      <c r="AE41" s="12"/>
      <c r="AF41" s="12"/>
      <c r="AG41" s="12"/>
      <c r="AH41" s="12"/>
      <c r="AI41" s="12"/>
      <c r="AJ41" s="69">
        <f>T41+U41+V41+X41+Z41+AB41+AD41+AE41+AI41</f>
        <v>0</v>
      </c>
      <c r="AK41" s="69">
        <f>E41+F41+G41+AJ41</f>
        <v>0</v>
      </c>
    </row>
    <row r="42" spans="1:37" s="22" customFormat="1" ht="15">
      <c r="A42" s="19"/>
      <c r="B42" s="43"/>
      <c r="C42" s="16" t="s">
        <v>143</v>
      </c>
      <c r="D42" s="16" t="s">
        <v>114</v>
      </c>
      <c r="E42" s="66"/>
      <c r="F42" s="66"/>
      <c r="G42" s="12"/>
      <c r="H42" s="56"/>
      <c r="I42" s="17"/>
      <c r="J42" s="17"/>
      <c r="K42" s="12"/>
      <c r="L42" s="12"/>
      <c r="M42" s="12"/>
      <c r="N42" s="12"/>
      <c r="O42" s="12">
        <v>10</v>
      </c>
      <c r="P42" s="12">
        <v>6</v>
      </c>
      <c r="Q42" s="81"/>
      <c r="R42" s="81"/>
      <c r="S42" s="82"/>
      <c r="T42" s="82"/>
      <c r="U42" s="82"/>
      <c r="V42" s="82"/>
      <c r="W42" s="12"/>
      <c r="X42" s="81"/>
      <c r="Y42" s="12"/>
      <c r="Z42" s="82"/>
      <c r="AA42" s="12"/>
      <c r="AB42" s="83"/>
      <c r="AC42" s="44"/>
      <c r="AD42" s="12"/>
      <c r="AE42" s="12"/>
      <c r="AF42" s="12"/>
      <c r="AG42" s="12"/>
      <c r="AH42" s="12"/>
      <c r="AI42" s="12"/>
      <c r="AJ42" s="69"/>
      <c r="AK42" s="69"/>
    </row>
    <row r="43" spans="1:37" s="22" customFormat="1" ht="20.25" customHeight="1">
      <c r="A43" s="19">
        <v>17</v>
      </c>
      <c r="B43" s="52" t="s">
        <v>60</v>
      </c>
      <c r="C43" s="16" t="s">
        <v>95</v>
      </c>
      <c r="D43" s="16" t="s">
        <v>137</v>
      </c>
      <c r="E43" s="66">
        <f aca="true" t="shared" si="12" ref="E43:E53">+H43/18*L43*0.3</f>
        <v>0</v>
      </c>
      <c r="F43" s="66"/>
      <c r="G43" s="12"/>
      <c r="H43" s="56"/>
      <c r="I43" s="17" t="s">
        <v>80</v>
      </c>
      <c r="J43" s="17">
        <v>5.08</v>
      </c>
      <c r="K43" s="12">
        <v>25</v>
      </c>
      <c r="L43" s="12">
        <v>22</v>
      </c>
      <c r="M43" s="12"/>
      <c r="N43" s="12">
        <v>5</v>
      </c>
      <c r="O43" s="12">
        <v>17</v>
      </c>
      <c r="P43" s="17">
        <v>5</v>
      </c>
      <c r="Q43" s="81"/>
      <c r="R43" s="81"/>
      <c r="S43" s="82"/>
      <c r="T43" s="82">
        <f aca="true" t="shared" si="13" ref="T43:T53">Q43+R43+S43</f>
        <v>0</v>
      </c>
      <c r="U43" s="82">
        <f aca="true" t="shared" si="14" ref="U43:U53">T43*0.1</f>
        <v>0</v>
      </c>
      <c r="V43" s="82">
        <f aca="true" t="shared" si="15" ref="V43:V53">(T43+U43)*0.25</f>
        <v>0</v>
      </c>
      <c r="W43" s="12"/>
      <c r="X43" s="81"/>
      <c r="Y43" s="16"/>
      <c r="Z43" s="82"/>
      <c r="AA43" s="17"/>
      <c r="AB43" s="83"/>
      <c r="AC43" s="44"/>
      <c r="AD43" s="17"/>
      <c r="AE43" s="15"/>
      <c r="AF43" s="15"/>
      <c r="AG43" s="15"/>
      <c r="AH43" s="13"/>
      <c r="AI43" s="15"/>
      <c r="AJ43" s="69">
        <f>T43+U43+V43+X43+Z43+AB43+AD43+AE43+AI43</f>
        <v>0</v>
      </c>
      <c r="AK43" s="69">
        <f aca="true" t="shared" si="16" ref="AK43:AK53">E43+F43+G43+AJ43</f>
        <v>0</v>
      </c>
    </row>
    <row r="44" spans="1:37" s="22" customFormat="1" ht="15">
      <c r="A44" s="46">
        <v>18</v>
      </c>
      <c r="B44" s="20" t="s">
        <v>61</v>
      </c>
      <c r="C44" s="16" t="s">
        <v>96</v>
      </c>
      <c r="D44" s="16" t="s">
        <v>137</v>
      </c>
      <c r="E44" s="66">
        <f t="shared" si="12"/>
        <v>0</v>
      </c>
      <c r="F44" s="66"/>
      <c r="G44" s="12"/>
      <c r="H44" s="56"/>
      <c r="I44" s="17" t="s">
        <v>80</v>
      </c>
      <c r="J44" s="17">
        <v>5.08</v>
      </c>
      <c r="K44" s="12">
        <v>24</v>
      </c>
      <c r="L44" s="12">
        <v>15</v>
      </c>
      <c r="M44" s="12"/>
      <c r="N44" s="17"/>
      <c r="O44" s="12">
        <v>6</v>
      </c>
      <c r="P44" s="17">
        <v>7</v>
      </c>
      <c r="Q44" s="81"/>
      <c r="R44" s="81"/>
      <c r="S44" s="82"/>
      <c r="T44" s="82">
        <f t="shared" si="13"/>
        <v>0</v>
      </c>
      <c r="U44" s="82">
        <f t="shared" si="14"/>
        <v>0</v>
      </c>
      <c r="V44" s="82">
        <f t="shared" si="15"/>
        <v>0</v>
      </c>
      <c r="W44" s="17"/>
      <c r="X44" s="81"/>
      <c r="Y44" s="12"/>
      <c r="Z44" s="82"/>
      <c r="AA44" s="17"/>
      <c r="AB44" s="83"/>
      <c r="AC44" s="44"/>
      <c r="AD44" s="73"/>
      <c r="AE44" s="15"/>
      <c r="AF44" s="15"/>
      <c r="AG44" s="15"/>
      <c r="AH44" s="13"/>
      <c r="AI44" s="15"/>
      <c r="AJ44" s="69">
        <f>T44+U44+V44+X44+Z44+AB44+AD44+AE44+AI44</f>
        <v>0</v>
      </c>
      <c r="AK44" s="69">
        <f t="shared" si="16"/>
        <v>0</v>
      </c>
    </row>
    <row r="45" spans="1:37" s="22" customFormat="1" ht="15">
      <c r="A45" s="19"/>
      <c r="B45" s="16"/>
      <c r="C45" s="16" t="s">
        <v>146</v>
      </c>
      <c r="D45" s="12" t="s">
        <v>76</v>
      </c>
      <c r="E45" s="66">
        <f t="shared" si="12"/>
        <v>0</v>
      </c>
      <c r="F45" s="66"/>
      <c r="G45" s="12"/>
      <c r="H45" s="56"/>
      <c r="I45" s="17" t="s">
        <v>79</v>
      </c>
      <c r="J45" s="17">
        <v>4.67</v>
      </c>
      <c r="K45" s="12">
        <v>24</v>
      </c>
      <c r="L45" s="12"/>
      <c r="M45" s="12"/>
      <c r="N45" s="17"/>
      <c r="O45" s="12">
        <v>4</v>
      </c>
      <c r="P45" s="12">
        <v>1</v>
      </c>
      <c r="Q45" s="81"/>
      <c r="R45" s="81"/>
      <c r="S45" s="82"/>
      <c r="T45" s="82">
        <f t="shared" si="13"/>
        <v>0</v>
      </c>
      <c r="U45" s="82">
        <f t="shared" si="14"/>
        <v>0</v>
      </c>
      <c r="V45" s="82">
        <f t="shared" si="15"/>
        <v>0</v>
      </c>
      <c r="W45" s="12"/>
      <c r="X45" s="81"/>
      <c r="Y45" s="12"/>
      <c r="Z45" s="82"/>
      <c r="AA45" s="12"/>
      <c r="AB45" s="83"/>
      <c r="AC45" s="44"/>
      <c r="AD45" s="14"/>
      <c r="AE45" s="14"/>
      <c r="AF45" s="14"/>
      <c r="AG45" s="14"/>
      <c r="AH45" s="14"/>
      <c r="AI45" s="14"/>
      <c r="AJ45" s="69">
        <f>T45+U45+V45+X45+Z45+AB45+AD45+AE45+AI45</f>
        <v>0</v>
      </c>
      <c r="AK45" s="69">
        <f t="shared" si="16"/>
        <v>0</v>
      </c>
    </row>
    <row r="46" spans="1:37" s="22" customFormat="1" ht="38.25" customHeight="1">
      <c r="A46" s="19">
        <v>19</v>
      </c>
      <c r="B46" s="21" t="s">
        <v>62</v>
      </c>
      <c r="C46" s="16" t="s">
        <v>97</v>
      </c>
      <c r="D46" s="16" t="s">
        <v>145</v>
      </c>
      <c r="E46" s="66">
        <f t="shared" si="12"/>
        <v>0</v>
      </c>
      <c r="F46" s="66"/>
      <c r="G46" s="12"/>
      <c r="H46" s="56"/>
      <c r="I46" s="17" t="s">
        <v>78</v>
      </c>
      <c r="J46" s="17">
        <v>5.41</v>
      </c>
      <c r="K46" s="12">
        <v>38</v>
      </c>
      <c r="L46" s="12">
        <v>22</v>
      </c>
      <c r="M46" s="12"/>
      <c r="N46" s="12"/>
      <c r="O46" s="12">
        <v>15</v>
      </c>
      <c r="P46" s="12">
        <v>12</v>
      </c>
      <c r="Q46" s="81"/>
      <c r="R46" s="81"/>
      <c r="S46" s="82"/>
      <c r="T46" s="82">
        <f t="shared" si="13"/>
        <v>0</v>
      </c>
      <c r="U46" s="82">
        <f t="shared" si="14"/>
        <v>0</v>
      </c>
      <c r="V46" s="82">
        <f t="shared" si="15"/>
        <v>0</v>
      </c>
      <c r="W46" s="12"/>
      <c r="X46" s="81"/>
      <c r="Y46" s="12"/>
      <c r="Z46" s="82"/>
      <c r="AA46" s="12"/>
      <c r="AB46" s="83"/>
      <c r="AC46" s="44"/>
      <c r="AD46" s="13"/>
      <c r="AE46" s="13"/>
      <c r="AF46" s="13"/>
      <c r="AG46" s="13"/>
      <c r="AH46" s="13"/>
      <c r="AI46" s="13"/>
      <c r="AJ46" s="69">
        <f>T46+U46+V46+X46+Z46+AB46+AD46+AE46+AI46</f>
        <v>0</v>
      </c>
      <c r="AK46" s="69">
        <f t="shared" si="16"/>
        <v>0</v>
      </c>
    </row>
    <row r="47" spans="1:37" s="22" customFormat="1" ht="20.25" customHeight="1">
      <c r="A47" s="19">
        <v>20</v>
      </c>
      <c r="B47" s="43" t="s">
        <v>63</v>
      </c>
      <c r="C47" s="16" t="s">
        <v>115</v>
      </c>
      <c r="D47" s="12" t="s">
        <v>72</v>
      </c>
      <c r="E47" s="66">
        <f t="shared" si="12"/>
        <v>0</v>
      </c>
      <c r="F47" s="66"/>
      <c r="G47" s="12"/>
      <c r="H47" s="56"/>
      <c r="I47" s="17" t="s">
        <v>79</v>
      </c>
      <c r="J47" s="17">
        <v>4.59</v>
      </c>
      <c r="K47" s="12">
        <v>20</v>
      </c>
      <c r="L47" s="12">
        <v>5</v>
      </c>
      <c r="M47" s="12"/>
      <c r="N47" s="12">
        <v>1</v>
      </c>
      <c r="O47" s="12">
        <v>3</v>
      </c>
      <c r="P47" s="12">
        <v>2</v>
      </c>
      <c r="Q47" s="81"/>
      <c r="R47" s="81"/>
      <c r="S47" s="82"/>
      <c r="T47" s="82">
        <f t="shared" si="13"/>
        <v>0</v>
      </c>
      <c r="U47" s="82">
        <f t="shared" si="14"/>
        <v>0</v>
      </c>
      <c r="V47" s="82">
        <f t="shared" si="15"/>
        <v>0</v>
      </c>
      <c r="W47" s="12"/>
      <c r="X47" s="81"/>
      <c r="Y47" s="12"/>
      <c r="Z47" s="82"/>
      <c r="AA47" s="12"/>
      <c r="AB47" s="83"/>
      <c r="AC47" s="44"/>
      <c r="AD47" s="13"/>
      <c r="AE47" s="13"/>
      <c r="AF47" s="13"/>
      <c r="AG47" s="13"/>
      <c r="AH47" s="13"/>
      <c r="AI47" s="13"/>
      <c r="AJ47" s="69" t="e">
        <f>T47+U47+V47+X47+Z47+AB47+AD47+AE47+#REF!</f>
        <v>#REF!</v>
      </c>
      <c r="AK47" s="69" t="e">
        <f t="shared" si="16"/>
        <v>#REF!</v>
      </c>
    </row>
    <row r="48" spans="1:37" s="22" customFormat="1" ht="40.5" customHeight="1">
      <c r="A48" s="19">
        <v>21</v>
      </c>
      <c r="B48" s="50" t="s">
        <v>64</v>
      </c>
      <c r="C48" s="16" t="s">
        <v>86</v>
      </c>
      <c r="D48" s="16" t="s">
        <v>116</v>
      </c>
      <c r="E48" s="66">
        <f t="shared" si="12"/>
        <v>0</v>
      </c>
      <c r="F48" s="66"/>
      <c r="G48" s="16"/>
      <c r="H48" s="56"/>
      <c r="I48" s="17" t="s">
        <v>80</v>
      </c>
      <c r="J48" s="17">
        <v>4.81</v>
      </c>
      <c r="K48" s="12">
        <v>12</v>
      </c>
      <c r="L48" s="12">
        <v>23</v>
      </c>
      <c r="M48" s="12"/>
      <c r="N48" s="12">
        <v>23</v>
      </c>
      <c r="O48" s="12"/>
      <c r="P48" s="12"/>
      <c r="Q48" s="81"/>
      <c r="R48" s="81"/>
      <c r="S48" s="82"/>
      <c r="T48" s="82">
        <f t="shared" si="13"/>
        <v>0</v>
      </c>
      <c r="U48" s="82">
        <f t="shared" si="14"/>
        <v>0</v>
      </c>
      <c r="V48" s="82">
        <f t="shared" si="15"/>
        <v>0</v>
      </c>
      <c r="W48" s="12"/>
      <c r="X48" s="81"/>
      <c r="Y48" s="12"/>
      <c r="Z48" s="82"/>
      <c r="AA48" s="12"/>
      <c r="AB48" s="83"/>
      <c r="AC48" s="44"/>
      <c r="AD48" s="13"/>
      <c r="AE48" s="13"/>
      <c r="AF48" s="13"/>
      <c r="AG48" s="13"/>
      <c r="AH48" s="13"/>
      <c r="AI48" s="13"/>
      <c r="AJ48" s="69">
        <f aca="true" t="shared" si="17" ref="AJ48:AJ53">T48+U48+V48+X48+Z48+AB48+AD48+AE48+AI48</f>
        <v>0</v>
      </c>
      <c r="AK48" s="69">
        <f t="shared" si="16"/>
        <v>0</v>
      </c>
    </row>
    <row r="49" spans="1:37" s="22" customFormat="1" ht="15">
      <c r="A49" s="19">
        <v>22</v>
      </c>
      <c r="B49" s="54" t="s">
        <v>65</v>
      </c>
      <c r="C49" s="16" t="s">
        <v>107</v>
      </c>
      <c r="D49" s="16" t="s">
        <v>137</v>
      </c>
      <c r="E49" s="66">
        <f t="shared" si="12"/>
        <v>0</v>
      </c>
      <c r="F49" s="66"/>
      <c r="G49" s="12"/>
      <c r="H49" s="56"/>
      <c r="I49" s="17" t="s">
        <v>80</v>
      </c>
      <c r="J49" s="17">
        <v>4.66</v>
      </c>
      <c r="K49" s="12">
        <v>6</v>
      </c>
      <c r="L49" s="12">
        <v>21</v>
      </c>
      <c r="M49" s="12"/>
      <c r="N49" s="12"/>
      <c r="O49" s="12">
        <v>6</v>
      </c>
      <c r="P49" s="12">
        <v>6</v>
      </c>
      <c r="Q49" s="81"/>
      <c r="R49" s="81"/>
      <c r="S49" s="82"/>
      <c r="T49" s="82">
        <f t="shared" si="13"/>
        <v>0</v>
      </c>
      <c r="U49" s="82">
        <f t="shared" si="14"/>
        <v>0</v>
      </c>
      <c r="V49" s="82">
        <f t="shared" si="15"/>
        <v>0</v>
      </c>
      <c r="W49" s="12"/>
      <c r="X49" s="81"/>
      <c r="Y49" s="12"/>
      <c r="Z49" s="82"/>
      <c r="AA49" s="12"/>
      <c r="AB49" s="83"/>
      <c r="AC49" s="44"/>
      <c r="AD49" s="13"/>
      <c r="AE49" s="13"/>
      <c r="AF49" s="13"/>
      <c r="AG49" s="13"/>
      <c r="AH49" s="13"/>
      <c r="AI49" s="13"/>
      <c r="AJ49" s="69">
        <f t="shared" si="17"/>
        <v>0</v>
      </c>
      <c r="AK49" s="69">
        <f t="shared" si="16"/>
        <v>0</v>
      </c>
    </row>
    <row r="50" spans="1:37" s="22" customFormat="1" ht="36.75" customHeight="1">
      <c r="A50" s="19"/>
      <c r="B50" s="18"/>
      <c r="C50" s="16" t="s">
        <v>106</v>
      </c>
      <c r="D50" s="12" t="s">
        <v>73</v>
      </c>
      <c r="E50" s="66">
        <f t="shared" si="12"/>
        <v>0</v>
      </c>
      <c r="F50" s="66"/>
      <c r="G50" s="12"/>
      <c r="H50" s="56"/>
      <c r="I50" s="17" t="s">
        <v>109</v>
      </c>
      <c r="J50" s="17">
        <v>4.27</v>
      </c>
      <c r="K50" s="12">
        <v>6</v>
      </c>
      <c r="L50" s="12"/>
      <c r="M50" s="12"/>
      <c r="N50" s="12"/>
      <c r="O50" s="12">
        <v>12</v>
      </c>
      <c r="P50" s="12">
        <v>1</v>
      </c>
      <c r="Q50" s="81"/>
      <c r="R50" s="81"/>
      <c r="S50" s="82"/>
      <c r="T50" s="82">
        <f t="shared" si="13"/>
        <v>0</v>
      </c>
      <c r="U50" s="82">
        <f t="shared" si="14"/>
        <v>0</v>
      </c>
      <c r="V50" s="82">
        <f t="shared" si="15"/>
        <v>0</v>
      </c>
      <c r="W50" s="12"/>
      <c r="X50" s="81"/>
      <c r="Y50" s="12"/>
      <c r="Z50" s="82"/>
      <c r="AA50" s="12"/>
      <c r="AB50" s="83"/>
      <c r="AC50" s="44"/>
      <c r="AD50" s="13"/>
      <c r="AE50" s="13"/>
      <c r="AF50" s="13"/>
      <c r="AG50" s="13"/>
      <c r="AH50" s="13"/>
      <c r="AI50" s="13"/>
      <c r="AJ50" s="69">
        <f t="shared" si="17"/>
        <v>0</v>
      </c>
      <c r="AK50" s="69">
        <f t="shared" si="16"/>
        <v>0</v>
      </c>
    </row>
    <row r="51" spans="1:37" s="22" customFormat="1" ht="24.75" customHeight="1">
      <c r="A51" s="19">
        <v>23</v>
      </c>
      <c r="B51" s="52" t="s">
        <v>66</v>
      </c>
      <c r="C51" s="16" t="s">
        <v>98</v>
      </c>
      <c r="D51" s="16" t="s">
        <v>135</v>
      </c>
      <c r="E51" s="66">
        <f t="shared" si="12"/>
        <v>0</v>
      </c>
      <c r="F51" s="66"/>
      <c r="G51" s="12"/>
      <c r="H51" s="56"/>
      <c r="I51" s="17" t="s">
        <v>80</v>
      </c>
      <c r="J51" s="17">
        <v>4.74</v>
      </c>
      <c r="K51" s="12">
        <v>4</v>
      </c>
      <c r="L51" s="12">
        <v>23</v>
      </c>
      <c r="M51" s="12"/>
      <c r="N51" s="12"/>
      <c r="O51" s="12">
        <v>20</v>
      </c>
      <c r="P51" s="12">
        <v>6</v>
      </c>
      <c r="Q51" s="81"/>
      <c r="R51" s="81"/>
      <c r="S51" s="82"/>
      <c r="T51" s="82">
        <f t="shared" si="13"/>
        <v>0</v>
      </c>
      <c r="U51" s="82">
        <f t="shared" si="14"/>
        <v>0</v>
      </c>
      <c r="V51" s="82">
        <f t="shared" si="15"/>
        <v>0</v>
      </c>
      <c r="W51" s="12"/>
      <c r="X51" s="81"/>
      <c r="Y51" s="12"/>
      <c r="Z51" s="82"/>
      <c r="AA51" s="12"/>
      <c r="AB51" s="83"/>
      <c r="AC51" s="44"/>
      <c r="AD51" s="13"/>
      <c r="AE51" s="13"/>
      <c r="AF51" s="13"/>
      <c r="AG51" s="13"/>
      <c r="AH51" s="13"/>
      <c r="AI51" s="13"/>
      <c r="AJ51" s="69">
        <f t="shared" si="17"/>
        <v>0</v>
      </c>
      <c r="AK51" s="69">
        <f t="shared" si="16"/>
        <v>0</v>
      </c>
    </row>
    <row r="52" spans="1:37" s="22" customFormat="1" ht="30" customHeight="1">
      <c r="A52" s="19">
        <v>24</v>
      </c>
      <c r="B52" s="52" t="s">
        <v>67</v>
      </c>
      <c r="C52" s="16" t="s">
        <v>147</v>
      </c>
      <c r="D52" s="16" t="s">
        <v>148</v>
      </c>
      <c r="E52" s="66">
        <f t="shared" si="12"/>
        <v>0</v>
      </c>
      <c r="F52" s="66"/>
      <c r="G52" s="16"/>
      <c r="H52" s="56"/>
      <c r="I52" s="17" t="s">
        <v>81</v>
      </c>
      <c r="J52" s="17">
        <v>3.97</v>
      </c>
      <c r="K52" s="12">
        <v>8</v>
      </c>
      <c r="L52" s="12">
        <v>19</v>
      </c>
      <c r="M52" s="12"/>
      <c r="N52" s="12"/>
      <c r="O52" s="12">
        <v>4</v>
      </c>
      <c r="P52" s="12"/>
      <c r="Q52" s="81"/>
      <c r="R52" s="81"/>
      <c r="S52" s="82"/>
      <c r="T52" s="82">
        <f t="shared" si="13"/>
        <v>0</v>
      </c>
      <c r="U52" s="82">
        <f t="shared" si="14"/>
        <v>0</v>
      </c>
      <c r="V52" s="82">
        <f t="shared" si="15"/>
        <v>0</v>
      </c>
      <c r="W52" s="12"/>
      <c r="X52" s="81"/>
      <c r="Y52" s="12"/>
      <c r="Z52" s="82"/>
      <c r="AA52" s="12"/>
      <c r="AB52" s="83"/>
      <c r="AC52" s="44"/>
      <c r="AD52" s="13"/>
      <c r="AE52" s="13"/>
      <c r="AF52" s="13"/>
      <c r="AG52" s="13"/>
      <c r="AH52" s="13"/>
      <c r="AI52" s="13"/>
      <c r="AJ52" s="69">
        <f t="shared" si="17"/>
        <v>0</v>
      </c>
      <c r="AK52" s="69">
        <f t="shared" si="16"/>
        <v>0</v>
      </c>
    </row>
    <row r="53" spans="1:37" s="22" customFormat="1" ht="15">
      <c r="A53" s="19"/>
      <c r="B53" s="16"/>
      <c r="C53" s="16" t="s">
        <v>155</v>
      </c>
      <c r="D53" s="12" t="s">
        <v>73</v>
      </c>
      <c r="E53" s="66">
        <f t="shared" si="12"/>
        <v>0</v>
      </c>
      <c r="F53" s="66"/>
      <c r="G53" s="16"/>
      <c r="H53" s="56"/>
      <c r="I53" s="17" t="s">
        <v>82</v>
      </c>
      <c r="J53" s="17">
        <v>3.53</v>
      </c>
      <c r="K53" s="12">
        <v>8</v>
      </c>
      <c r="L53" s="12"/>
      <c r="M53" s="12"/>
      <c r="N53" s="17"/>
      <c r="O53" s="12">
        <v>6</v>
      </c>
      <c r="P53" s="17">
        <v>9</v>
      </c>
      <c r="Q53" s="81"/>
      <c r="R53" s="81"/>
      <c r="S53" s="82"/>
      <c r="T53" s="82">
        <f t="shared" si="13"/>
        <v>0</v>
      </c>
      <c r="U53" s="82">
        <f t="shared" si="14"/>
        <v>0</v>
      </c>
      <c r="V53" s="82">
        <f t="shared" si="15"/>
        <v>0</v>
      </c>
      <c r="W53" s="17"/>
      <c r="X53" s="81"/>
      <c r="Y53" s="12"/>
      <c r="Z53" s="82"/>
      <c r="AA53" s="17"/>
      <c r="AB53" s="83"/>
      <c r="AC53" s="44"/>
      <c r="AD53" s="73"/>
      <c r="AE53" s="15"/>
      <c r="AF53" s="15"/>
      <c r="AG53" s="15"/>
      <c r="AH53" s="13"/>
      <c r="AI53" s="15"/>
      <c r="AJ53" s="69">
        <f t="shared" si="17"/>
        <v>0</v>
      </c>
      <c r="AK53" s="69">
        <f t="shared" si="16"/>
        <v>0</v>
      </c>
    </row>
    <row r="54" spans="1:37" s="22" customFormat="1" ht="15">
      <c r="A54" s="19"/>
      <c r="B54" s="16"/>
      <c r="C54" s="16" t="s">
        <v>156</v>
      </c>
      <c r="D54" s="12" t="s">
        <v>73</v>
      </c>
      <c r="E54" s="66"/>
      <c r="F54" s="66"/>
      <c r="G54" s="16"/>
      <c r="H54" s="56"/>
      <c r="I54" s="17"/>
      <c r="J54" s="17"/>
      <c r="K54" s="12"/>
      <c r="L54" s="12"/>
      <c r="M54" s="12"/>
      <c r="N54" s="17">
        <v>3</v>
      </c>
      <c r="O54" s="12">
        <v>3</v>
      </c>
      <c r="P54" s="17">
        <v>2</v>
      </c>
      <c r="Q54" s="81"/>
      <c r="R54" s="81"/>
      <c r="S54" s="82"/>
      <c r="T54" s="82"/>
      <c r="U54" s="82"/>
      <c r="V54" s="82"/>
      <c r="W54" s="17"/>
      <c r="X54" s="81"/>
      <c r="Y54" s="12"/>
      <c r="Z54" s="82"/>
      <c r="AA54" s="17"/>
      <c r="AB54" s="83"/>
      <c r="AC54" s="44"/>
      <c r="AD54" s="73"/>
      <c r="AE54" s="15"/>
      <c r="AF54" s="15"/>
      <c r="AG54" s="15"/>
      <c r="AH54" s="13"/>
      <c r="AI54" s="15"/>
      <c r="AJ54" s="69"/>
      <c r="AK54" s="69"/>
    </row>
    <row r="55" spans="1:37" s="22" customFormat="1" ht="27.75" customHeight="1">
      <c r="A55" s="19">
        <v>25</v>
      </c>
      <c r="B55" s="52" t="s">
        <v>100</v>
      </c>
      <c r="C55" s="16" t="s">
        <v>86</v>
      </c>
      <c r="D55" s="12" t="s">
        <v>141</v>
      </c>
      <c r="E55" s="66">
        <f>+H55/18*L55*0.3</f>
        <v>0</v>
      </c>
      <c r="F55" s="66"/>
      <c r="G55" s="12"/>
      <c r="H55" s="56"/>
      <c r="I55" s="17" t="s">
        <v>77</v>
      </c>
      <c r="J55" s="17">
        <v>4.95</v>
      </c>
      <c r="K55" s="12">
        <v>15</v>
      </c>
      <c r="L55" s="12">
        <v>19</v>
      </c>
      <c r="M55" s="12"/>
      <c r="N55" s="12">
        <v>19</v>
      </c>
      <c r="O55" s="12"/>
      <c r="P55" s="12"/>
      <c r="Q55" s="81"/>
      <c r="R55" s="81"/>
      <c r="S55" s="82"/>
      <c r="T55" s="82">
        <f>Q55+R55+S55</f>
        <v>0</v>
      </c>
      <c r="U55" s="82">
        <f>T55*0.1</f>
        <v>0</v>
      </c>
      <c r="V55" s="82">
        <f>(T55+U55)*0.25</f>
        <v>0</v>
      </c>
      <c r="W55" s="12"/>
      <c r="X55" s="81"/>
      <c r="Y55" s="12"/>
      <c r="Z55" s="82"/>
      <c r="AA55" s="12"/>
      <c r="AB55" s="83"/>
      <c r="AC55" s="44"/>
      <c r="AD55" s="13"/>
      <c r="AE55" s="13"/>
      <c r="AF55" s="13"/>
      <c r="AG55" s="13"/>
      <c r="AH55" s="13"/>
      <c r="AI55" s="13"/>
      <c r="AJ55" s="69">
        <f>T55+U55+V55+X55+Z55+AB55+AD55+AE55+AI55</f>
        <v>0</v>
      </c>
      <c r="AK55" s="69">
        <f>E55+F55+G55+AJ55</f>
        <v>0</v>
      </c>
    </row>
    <row r="56" spans="1:37" s="22" customFormat="1" ht="15">
      <c r="A56" s="19">
        <v>26</v>
      </c>
      <c r="B56" s="52" t="s">
        <v>101</v>
      </c>
      <c r="C56" s="16" t="s">
        <v>86</v>
      </c>
      <c r="D56" s="16" t="s">
        <v>149</v>
      </c>
      <c r="E56" s="66"/>
      <c r="F56" s="66"/>
      <c r="G56" s="12"/>
      <c r="H56" s="56"/>
      <c r="I56" s="17" t="s">
        <v>77</v>
      </c>
      <c r="J56" s="17">
        <v>4.95</v>
      </c>
      <c r="K56" s="12">
        <v>14</v>
      </c>
      <c r="L56" s="12">
        <v>23</v>
      </c>
      <c r="M56" s="12"/>
      <c r="N56" s="12">
        <v>23</v>
      </c>
      <c r="O56" s="12"/>
      <c r="P56" s="12"/>
      <c r="Q56" s="81"/>
      <c r="R56" s="81"/>
      <c r="S56" s="82"/>
      <c r="T56" s="82">
        <f>Q56+R56+S56</f>
        <v>0</v>
      </c>
      <c r="U56" s="82">
        <f>T56*0.1</f>
        <v>0</v>
      </c>
      <c r="V56" s="82">
        <f>(T56+U56)*0.25</f>
        <v>0</v>
      </c>
      <c r="W56" s="12"/>
      <c r="X56" s="81"/>
      <c r="Y56" s="12"/>
      <c r="Z56" s="82"/>
      <c r="AA56" s="12"/>
      <c r="AB56" s="83"/>
      <c r="AC56" s="44"/>
      <c r="AD56" s="13"/>
      <c r="AE56" s="13"/>
      <c r="AF56" s="13"/>
      <c r="AG56" s="13"/>
      <c r="AH56" s="13"/>
      <c r="AI56" s="13"/>
      <c r="AJ56" s="69">
        <f>T56+U56+V56+X56+Z56+AB56+AD56+AE56+AI56</f>
        <v>0</v>
      </c>
      <c r="AK56" s="69"/>
    </row>
    <row r="57" spans="1:37" s="22" customFormat="1" ht="31.5" customHeight="1">
      <c r="A57" s="19">
        <v>27</v>
      </c>
      <c r="B57" s="91" t="s">
        <v>129</v>
      </c>
      <c r="C57" s="80" t="s">
        <v>117</v>
      </c>
      <c r="D57" s="80" t="s">
        <v>130</v>
      </c>
      <c r="E57" s="80"/>
      <c r="F57" s="80"/>
      <c r="G57" s="80"/>
      <c r="H57" s="80"/>
      <c r="I57" s="80"/>
      <c r="J57" s="80"/>
      <c r="K57" s="80">
        <v>2</v>
      </c>
      <c r="L57" s="80">
        <v>6</v>
      </c>
      <c r="M57" s="80"/>
      <c r="N57" s="80"/>
      <c r="O57" s="80">
        <v>5</v>
      </c>
      <c r="P57" s="80">
        <v>3</v>
      </c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13"/>
      <c r="AF57" s="80"/>
      <c r="AG57" s="80"/>
      <c r="AH57" s="80"/>
      <c r="AI57" s="80"/>
      <c r="AJ57" s="80"/>
      <c r="AK57" s="80"/>
    </row>
    <row r="58" spans="1:37" s="22" customFormat="1" ht="29.25" customHeight="1">
      <c r="A58" s="19">
        <v>28</v>
      </c>
      <c r="B58" s="91" t="s">
        <v>131</v>
      </c>
      <c r="C58" s="80" t="s">
        <v>97</v>
      </c>
      <c r="D58" s="80" t="s">
        <v>132</v>
      </c>
      <c r="E58" s="80"/>
      <c r="F58" s="80"/>
      <c r="G58" s="80"/>
      <c r="H58" s="80"/>
      <c r="I58" s="80"/>
      <c r="J58" s="80"/>
      <c r="K58" s="80">
        <v>38</v>
      </c>
      <c r="L58" s="80">
        <v>11</v>
      </c>
      <c r="M58" s="80"/>
      <c r="N58" s="80"/>
      <c r="O58" s="80">
        <v>4</v>
      </c>
      <c r="P58" s="80">
        <v>16</v>
      </c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</row>
    <row r="59" spans="1:37" s="22" customFormat="1" ht="29.25" customHeight="1">
      <c r="A59" s="1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</row>
    <row r="60" spans="1:37" s="22" customFormat="1" ht="29.25" customHeight="1">
      <c r="A60" s="19"/>
      <c r="B60" s="16" t="s">
        <v>110</v>
      </c>
      <c r="C60" s="80" t="s">
        <v>157</v>
      </c>
      <c r="D60" s="80" t="s">
        <v>132</v>
      </c>
      <c r="E60" s="80"/>
      <c r="F60" s="80"/>
      <c r="G60" s="80"/>
      <c r="H60" s="80"/>
      <c r="I60" s="17" t="s">
        <v>78</v>
      </c>
      <c r="J60" s="17">
        <v>5.41</v>
      </c>
      <c r="K60" s="12">
        <v>35</v>
      </c>
      <c r="L60" s="80"/>
      <c r="M60" s="80"/>
      <c r="N60" s="80"/>
      <c r="O60" s="80">
        <v>5</v>
      </c>
      <c r="P60" s="80">
        <v>1</v>
      </c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</row>
    <row r="61" spans="1:37" s="22" customFormat="1" ht="29.25" customHeight="1">
      <c r="A61" s="12"/>
      <c r="B61" s="16" t="s">
        <v>110</v>
      </c>
      <c r="C61" s="16" t="s">
        <v>158</v>
      </c>
      <c r="D61" s="12" t="s">
        <v>73</v>
      </c>
      <c r="E61" s="66"/>
      <c r="F61" s="66"/>
      <c r="G61" s="12"/>
      <c r="H61" s="56"/>
      <c r="I61" s="17" t="s">
        <v>77</v>
      </c>
      <c r="J61" s="17">
        <v>5.12</v>
      </c>
      <c r="K61" s="12">
        <v>22</v>
      </c>
      <c r="L61" s="80"/>
      <c r="M61" s="80"/>
      <c r="N61" s="12"/>
      <c r="O61" s="12">
        <v>9</v>
      </c>
      <c r="P61" s="12"/>
      <c r="Q61" s="81"/>
      <c r="R61" s="81"/>
      <c r="S61" s="82"/>
      <c r="T61" s="82">
        <f>Q61+R61+S61</f>
        <v>0</v>
      </c>
      <c r="U61" s="82">
        <f>T61*0.1</f>
        <v>0</v>
      </c>
      <c r="V61" s="82">
        <f>(T61+U61)*0.25</f>
        <v>0</v>
      </c>
      <c r="W61" s="12"/>
      <c r="X61" s="81"/>
      <c r="Y61" s="12"/>
      <c r="Z61" s="82"/>
      <c r="AA61" s="12"/>
      <c r="AB61" s="83"/>
      <c r="AC61" s="44"/>
      <c r="AD61" s="13"/>
      <c r="AE61" s="13"/>
      <c r="AF61" s="13"/>
      <c r="AG61" s="13"/>
      <c r="AH61" s="13"/>
      <c r="AI61" s="13"/>
      <c r="AJ61" s="69">
        <f>T61+U61+V61+X61+Z61+AB61+AD61+AE61+AI61</f>
        <v>0</v>
      </c>
      <c r="AK61" s="69">
        <f>E61+F61+G61+AJ61</f>
        <v>0</v>
      </c>
    </row>
    <row r="62" spans="1:37" s="22" customFormat="1" ht="15">
      <c r="A62" s="1"/>
      <c r="B62" s="16" t="s">
        <v>110</v>
      </c>
      <c r="C62" s="16" t="s">
        <v>159</v>
      </c>
      <c r="D62" s="12" t="s">
        <v>73</v>
      </c>
      <c r="E62" s="66"/>
      <c r="F62" s="66"/>
      <c r="G62" s="12"/>
      <c r="H62" s="56"/>
      <c r="I62" s="17" t="s">
        <v>79</v>
      </c>
      <c r="J62" s="17">
        <v>4.33</v>
      </c>
      <c r="K62" s="12">
        <v>9</v>
      </c>
      <c r="L62" s="12"/>
      <c r="M62" s="12"/>
      <c r="N62" s="12"/>
      <c r="O62" s="12">
        <v>3</v>
      </c>
      <c r="P62" s="12"/>
      <c r="Q62" s="81"/>
      <c r="R62" s="81"/>
      <c r="S62" s="82"/>
      <c r="T62" s="82">
        <f>Q62+R62+S62</f>
        <v>0</v>
      </c>
      <c r="U62" s="82">
        <f>T62*0.1</f>
        <v>0</v>
      </c>
      <c r="V62" s="82">
        <f>(T62+U62)*0.25</f>
        <v>0</v>
      </c>
      <c r="W62" s="12"/>
      <c r="X62" s="81"/>
      <c r="Y62" s="12"/>
      <c r="Z62" s="82"/>
      <c r="AA62" s="12"/>
      <c r="AB62" s="83"/>
      <c r="AC62" s="44"/>
      <c r="AD62" s="13"/>
      <c r="AE62" s="13"/>
      <c r="AF62" s="13"/>
      <c r="AG62" s="13"/>
      <c r="AH62" s="13"/>
      <c r="AJ62" s="69">
        <f>T62+U62+V62+X62+Z62+AB62+AD62+AE62+AI47</f>
        <v>0</v>
      </c>
      <c r="AK62" s="69">
        <f>E62+F62+G62+AJ62</f>
        <v>0</v>
      </c>
    </row>
    <row r="63" spans="2:37" s="35" customFormat="1" ht="30">
      <c r="B63" s="16" t="s">
        <v>110</v>
      </c>
      <c r="C63" s="16" t="s">
        <v>150</v>
      </c>
      <c r="D63" s="16" t="s">
        <v>148</v>
      </c>
      <c r="E63" s="66"/>
      <c r="F63" s="66"/>
      <c r="G63" s="12"/>
      <c r="H63" s="56"/>
      <c r="I63" s="17" t="s">
        <v>81</v>
      </c>
      <c r="J63" s="17">
        <v>3.97</v>
      </c>
      <c r="K63" s="12">
        <v>8</v>
      </c>
      <c r="L63" s="12"/>
      <c r="M63" s="12"/>
      <c r="N63" s="12"/>
      <c r="O63" s="12"/>
      <c r="P63" s="12">
        <v>1</v>
      </c>
      <c r="Q63" s="81"/>
      <c r="R63" s="81"/>
      <c r="S63" s="82"/>
      <c r="T63" s="82">
        <f>Q63+R63+S63</f>
        <v>0</v>
      </c>
      <c r="U63" s="82">
        <f>T63*0.1</f>
        <v>0</v>
      </c>
      <c r="V63" s="82">
        <f>(T63+U63)*0.25</f>
        <v>0</v>
      </c>
      <c r="W63" s="12"/>
      <c r="X63" s="81"/>
      <c r="Y63" s="12"/>
      <c r="Z63" s="82"/>
      <c r="AA63" s="12"/>
      <c r="AB63" s="83"/>
      <c r="AC63" s="44"/>
      <c r="AD63" s="13"/>
      <c r="AE63" s="13"/>
      <c r="AF63" s="13"/>
      <c r="AG63" s="13"/>
      <c r="AH63" s="13"/>
      <c r="AI63" s="13"/>
      <c r="AJ63" s="69">
        <f>T63+U63+V63+X63+Z63+AB63+AD63+AE63+AI63</f>
        <v>0</v>
      </c>
      <c r="AK63" s="69">
        <f>E63+F63+G63+AJ63</f>
        <v>0</v>
      </c>
    </row>
    <row r="64" spans="2:37" s="35" customFormat="1" ht="18">
      <c r="B64" s="16" t="s">
        <v>110</v>
      </c>
      <c r="C64" s="16" t="s">
        <v>117</v>
      </c>
      <c r="D64" s="12" t="s">
        <v>73</v>
      </c>
      <c r="E64" s="66"/>
      <c r="F64" s="66"/>
      <c r="G64" s="12"/>
      <c r="H64" s="56"/>
      <c r="I64" s="17" t="s">
        <v>81</v>
      </c>
      <c r="J64" s="17">
        <v>3.97</v>
      </c>
      <c r="K64" s="12">
        <v>8</v>
      </c>
      <c r="L64" s="12"/>
      <c r="M64" s="12"/>
      <c r="N64" s="12"/>
      <c r="O64" s="12">
        <v>4</v>
      </c>
      <c r="P64" s="12">
        <v>3</v>
      </c>
      <c r="Q64" s="81"/>
      <c r="R64" s="81"/>
      <c r="S64" s="82"/>
      <c r="T64" s="82"/>
      <c r="U64" s="82"/>
      <c r="V64" s="82"/>
      <c r="W64" s="12"/>
      <c r="X64" s="81"/>
      <c r="Y64" s="12"/>
      <c r="Z64" s="82"/>
      <c r="AA64" s="12"/>
      <c r="AB64" s="83"/>
      <c r="AC64" s="44"/>
      <c r="AD64" s="13"/>
      <c r="AE64" s="13"/>
      <c r="AF64" s="13"/>
      <c r="AG64" s="13"/>
      <c r="AH64" s="13"/>
      <c r="AI64" s="13"/>
      <c r="AJ64" s="69"/>
      <c r="AK64" s="69"/>
    </row>
    <row r="65" spans="2:37" s="35" customFormat="1" ht="18">
      <c r="B65" s="16" t="s">
        <v>110</v>
      </c>
      <c r="C65" s="80" t="s">
        <v>157</v>
      </c>
      <c r="D65" s="16" t="s">
        <v>137</v>
      </c>
      <c r="E65" s="66"/>
      <c r="F65" s="66"/>
      <c r="G65" s="12"/>
      <c r="H65" s="56"/>
      <c r="I65" s="17" t="s">
        <v>80</v>
      </c>
      <c r="J65" s="17">
        <v>5.08</v>
      </c>
      <c r="K65" s="12">
        <v>25</v>
      </c>
      <c r="L65" s="12"/>
      <c r="M65" s="12"/>
      <c r="N65" s="12"/>
      <c r="O65" s="12"/>
      <c r="P65" s="12">
        <v>1</v>
      </c>
      <c r="Q65" s="81"/>
      <c r="R65" s="81"/>
      <c r="S65" s="82"/>
      <c r="T65" s="82"/>
      <c r="U65" s="82"/>
      <c r="V65" s="82"/>
      <c r="W65" s="12"/>
      <c r="X65" s="81"/>
      <c r="Y65" s="12"/>
      <c r="Z65" s="82"/>
      <c r="AA65" s="12"/>
      <c r="AB65" s="83"/>
      <c r="AC65" s="44"/>
      <c r="AD65" s="13"/>
      <c r="AE65" s="13"/>
      <c r="AF65" s="13"/>
      <c r="AG65" s="13"/>
      <c r="AH65" s="13"/>
      <c r="AI65" s="13"/>
      <c r="AJ65" s="69"/>
      <c r="AK65" s="69"/>
    </row>
    <row r="66" spans="2:37" s="35" customFormat="1" ht="18">
      <c r="B66" s="16" t="s">
        <v>110</v>
      </c>
      <c r="C66" s="16" t="s">
        <v>160</v>
      </c>
      <c r="D66" s="49" t="s">
        <v>134</v>
      </c>
      <c r="E66" s="66"/>
      <c r="F66" s="66"/>
      <c r="G66" s="12"/>
      <c r="H66" s="56"/>
      <c r="I66" s="15" t="s">
        <v>77</v>
      </c>
      <c r="J66" s="17">
        <v>5.03</v>
      </c>
      <c r="K66" s="12">
        <v>17</v>
      </c>
      <c r="L66" s="12"/>
      <c r="M66" s="12"/>
      <c r="N66" s="12">
        <v>2</v>
      </c>
      <c r="O66" s="12"/>
      <c r="P66" s="12"/>
      <c r="Q66" s="81"/>
      <c r="R66" s="81"/>
      <c r="S66" s="82"/>
      <c r="T66" s="82"/>
      <c r="U66" s="82"/>
      <c r="V66" s="82"/>
      <c r="W66" s="12"/>
      <c r="X66" s="81"/>
      <c r="Y66" s="12"/>
      <c r="Z66" s="82"/>
      <c r="AA66" s="12"/>
      <c r="AB66" s="83"/>
      <c r="AC66" s="44"/>
      <c r="AD66" s="13"/>
      <c r="AE66" s="13"/>
      <c r="AF66" s="13"/>
      <c r="AG66" s="13"/>
      <c r="AH66" s="13"/>
      <c r="AI66" s="13"/>
      <c r="AJ66" s="69"/>
      <c r="AK66" s="69"/>
    </row>
    <row r="67" spans="2:37" s="35" customFormat="1" ht="18">
      <c r="B67" s="16" t="s">
        <v>110</v>
      </c>
      <c r="C67" s="16" t="s">
        <v>140</v>
      </c>
      <c r="D67" s="12" t="s">
        <v>73</v>
      </c>
      <c r="E67" s="66"/>
      <c r="F67" s="66"/>
      <c r="G67" s="12"/>
      <c r="H67" s="56"/>
      <c r="I67" s="17" t="s">
        <v>77</v>
      </c>
      <c r="J67" s="85">
        <v>5.12</v>
      </c>
      <c r="K67" s="12">
        <v>22</v>
      </c>
      <c r="L67" s="12"/>
      <c r="M67" s="12"/>
      <c r="N67" s="12">
        <v>1</v>
      </c>
      <c r="O67" s="12"/>
      <c r="P67" s="12"/>
      <c r="Q67" s="81"/>
      <c r="R67" s="81"/>
      <c r="S67" s="82"/>
      <c r="T67" s="82"/>
      <c r="U67" s="82"/>
      <c r="V67" s="82"/>
      <c r="W67" s="12"/>
      <c r="X67" s="81"/>
      <c r="Y67" s="12"/>
      <c r="Z67" s="82"/>
      <c r="AA67" s="12"/>
      <c r="AB67" s="83"/>
      <c r="AC67" s="44"/>
      <c r="AD67" s="13"/>
      <c r="AE67" s="13"/>
      <c r="AF67" s="13"/>
      <c r="AG67" s="13"/>
      <c r="AH67" s="13"/>
      <c r="AI67" s="13"/>
      <c r="AJ67" s="69"/>
      <c r="AK67" s="69"/>
    </row>
    <row r="68" spans="2:37" s="35" customFormat="1" ht="30">
      <c r="B68" s="16" t="s">
        <v>110</v>
      </c>
      <c r="C68" s="16" t="s">
        <v>161</v>
      </c>
      <c r="D68" s="16" t="s">
        <v>123</v>
      </c>
      <c r="E68" s="66"/>
      <c r="F68" s="66"/>
      <c r="G68" s="12"/>
      <c r="H68" s="56"/>
      <c r="I68" s="17" t="s">
        <v>78</v>
      </c>
      <c r="J68" s="17">
        <v>5.32</v>
      </c>
      <c r="K68" s="12">
        <v>24</v>
      </c>
      <c r="L68" s="12"/>
      <c r="M68" s="12"/>
      <c r="N68" s="12">
        <v>2</v>
      </c>
      <c r="O68" s="12">
        <v>5</v>
      </c>
      <c r="P68" s="12">
        <v>2</v>
      </c>
      <c r="Q68" s="81"/>
      <c r="R68" s="81"/>
      <c r="S68" s="82"/>
      <c r="T68" s="82"/>
      <c r="U68" s="82"/>
      <c r="V68" s="82"/>
      <c r="W68" s="12"/>
      <c r="X68" s="81"/>
      <c r="Y68" s="12"/>
      <c r="Z68" s="82"/>
      <c r="AA68" s="12"/>
      <c r="AB68" s="83"/>
      <c r="AC68" s="44"/>
      <c r="AD68" s="13"/>
      <c r="AE68" s="13"/>
      <c r="AF68" s="13"/>
      <c r="AG68" s="13"/>
      <c r="AH68" s="13"/>
      <c r="AI68" s="13"/>
      <c r="AJ68" s="69"/>
      <c r="AK68" s="69"/>
    </row>
    <row r="69" spans="2:37" s="35" customFormat="1" ht="18">
      <c r="B69" s="16" t="s">
        <v>110</v>
      </c>
      <c r="C69" s="16" t="s">
        <v>162</v>
      </c>
      <c r="D69" s="49" t="s">
        <v>134</v>
      </c>
      <c r="E69" s="66"/>
      <c r="F69" s="66"/>
      <c r="G69" s="12"/>
      <c r="H69" s="56"/>
      <c r="I69" s="17" t="s">
        <v>80</v>
      </c>
      <c r="J69" s="85">
        <v>4.81</v>
      </c>
      <c r="K69" s="13">
        <v>12</v>
      </c>
      <c r="L69" s="12"/>
      <c r="M69" s="12"/>
      <c r="N69" s="12"/>
      <c r="O69" s="12">
        <v>3</v>
      </c>
      <c r="P69" s="12">
        <v>2</v>
      </c>
      <c r="Q69" s="81"/>
      <c r="R69" s="81"/>
      <c r="S69" s="82"/>
      <c r="T69" s="82"/>
      <c r="U69" s="82"/>
      <c r="V69" s="82"/>
      <c r="W69" s="12"/>
      <c r="X69" s="81"/>
      <c r="Y69" s="12"/>
      <c r="Z69" s="82"/>
      <c r="AA69" s="12"/>
      <c r="AB69" s="83"/>
      <c r="AC69" s="44"/>
      <c r="AD69" s="13"/>
      <c r="AE69" s="13"/>
      <c r="AF69" s="13"/>
      <c r="AG69" s="13"/>
      <c r="AH69" s="13"/>
      <c r="AI69" s="13"/>
      <c r="AJ69" s="69"/>
      <c r="AK69" s="69"/>
    </row>
    <row r="70" spans="2:37" s="35" customFormat="1" ht="18">
      <c r="B70" s="16" t="s">
        <v>110</v>
      </c>
      <c r="C70" s="16" t="s">
        <v>163</v>
      </c>
      <c r="D70" s="12" t="s">
        <v>69</v>
      </c>
      <c r="E70" s="66"/>
      <c r="F70" s="66"/>
      <c r="G70" s="12"/>
      <c r="H70" s="56"/>
      <c r="I70" s="17" t="s">
        <v>78</v>
      </c>
      <c r="J70" s="17">
        <v>5.24</v>
      </c>
      <c r="K70" s="12">
        <v>17</v>
      </c>
      <c r="L70" s="12"/>
      <c r="M70" s="12"/>
      <c r="N70" s="12"/>
      <c r="O70" s="12"/>
      <c r="P70" s="12">
        <v>1</v>
      </c>
      <c r="Q70" s="81"/>
      <c r="R70" s="81"/>
      <c r="S70" s="82"/>
      <c r="T70" s="82"/>
      <c r="U70" s="82"/>
      <c r="V70" s="82"/>
      <c r="W70" s="12"/>
      <c r="X70" s="81"/>
      <c r="Y70" s="12"/>
      <c r="Z70" s="82"/>
      <c r="AA70" s="12"/>
      <c r="AB70" s="83"/>
      <c r="AC70" s="44"/>
      <c r="AD70" s="13"/>
      <c r="AE70" s="13"/>
      <c r="AF70" s="13"/>
      <c r="AG70" s="13"/>
      <c r="AH70" s="13"/>
      <c r="AI70" s="13"/>
      <c r="AJ70" s="69"/>
      <c r="AK70" s="69"/>
    </row>
    <row r="71" spans="2:37" s="35" customFormat="1" ht="30">
      <c r="B71" s="16" t="s">
        <v>110</v>
      </c>
      <c r="C71" s="16" t="s">
        <v>164</v>
      </c>
      <c r="D71" s="16" t="s">
        <v>123</v>
      </c>
      <c r="E71" s="66"/>
      <c r="F71" s="66"/>
      <c r="G71" s="12"/>
      <c r="H71" s="56"/>
      <c r="I71" s="17" t="s">
        <v>78</v>
      </c>
      <c r="J71" s="17">
        <v>5.41</v>
      </c>
      <c r="K71" s="12">
        <v>38</v>
      </c>
      <c r="L71" s="12"/>
      <c r="M71" s="12"/>
      <c r="N71" s="12"/>
      <c r="O71" s="12">
        <v>4</v>
      </c>
      <c r="P71" s="12">
        <v>5</v>
      </c>
      <c r="Q71" s="81"/>
      <c r="R71" s="81"/>
      <c r="S71" s="82"/>
      <c r="T71" s="82"/>
      <c r="U71" s="82"/>
      <c r="V71" s="82"/>
      <c r="W71" s="12"/>
      <c r="X71" s="81"/>
      <c r="Y71" s="12"/>
      <c r="Z71" s="82"/>
      <c r="AA71" s="12"/>
      <c r="AB71" s="83"/>
      <c r="AC71" s="44"/>
      <c r="AD71" s="13"/>
      <c r="AE71" s="13"/>
      <c r="AF71" s="13"/>
      <c r="AG71" s="13"/>
      <c r="AH71" s="13"/>
      <c r="AI71" s="13"/>
      <c r="AJ71" s="69"/>
      <c r="AK71" s="69"/>
    </row>
    <row r="72" spans="2:37" s="35" customFormat="1" ht="18">
      <c r="B72" s="16" t="s">
        <v>110</v>
      </c>
      <c r="C72" s="16" t="s">
        <v>165</v>
      </c>
      <c r="D72" s="16" t="s">
        <v>135</v>
      </c>
      <c r="E72" s="66"/>
      <c r="F72" s="66"/>
      <c r="G72" s="12"/>
      <c r="H72" s="56"/>
      <c r="I72" s="17" t="s">
        <v>80</v>
      </c>
      <c r="J72" s="17">
        <v>4.74</v>
      </c>
      <c r="K72" s="12">
        <v>4</v>
      </c>
      <c r="L72" s="12"/>
      <c r="M72" s="12"/>
      <c r="N72" s="12"/>
      <c r="O72" s="12">
        <v>5</v>
      </c>
      <c r="P72" s="12"/>
      <c r="Q72" s="81"/>
      <c r="R72" s="81"/>
      <c r="S72" s="82"/>
      <c r="T72" s="82"/>
      <c r="U72" s="82"/>
      <c r="V72" s="82"/>
      <c r="W72" s="12"/>
      <c r="X72" s="81"/>
      <c r="Y72" s="12"/>
      <c r="Z72" s="82"/>
      <c r="AA72" s="12"/>
      <c r="AB72" s="83"/>
      <c r="AC72" s="44"/>
      <c r="AD72" s="13"/>
      <c r="AE72" s="13"/>
      <c r="AF72" s="13"/>
      <c r="AG72" s="13"/>
      <c r="AH72" s="13"/>
      <c r="AI72" s="13"/>
      <c r="AJ72" s="69"/>
      <c r="AK72" s="69"/>
    </row>
    <row r="73" spans="1:37" s="22" customFormat="1" ht="15.75">
      <c r="A73" s="1"/>
      <c r="B73" s="86" t="s">
        <v>108</v>
      </c>
      <c r="C73" s="16"/>
      <c r="D73" s="12"/>
      <c r="E73" s="71">
        <f>SUM(E14:E63)</f>
        <v>0</v>
      </c>
      <c r="F73" s="71">
        <f>SUM(F14:F63)</f>
        <v>0</v>
      </c>
      <c r="G73" s="87">
        <f>SUM(G14:G63)</f>
        <v>0</v>
      </c>
      <c r="H73" s="11"/>
      <c r="I73" s="12"/>
      <c r="J73" s="12"/>
      <c r="K73" s="87"/>
      <c r="L73" s="87">
        <f>SUM(L14:L63)</f>
        <v>500</v>
      </c>
      <c r="M73" s="87"/>
      <c r="N73" s="74">
        <v>189</v>
      </c>
      <c r="O73" s="75">
        <v>301</v>
      </c>
      <c r="P73" s="75">
        <v>157</v>
      </c>
      <c r="Q73" s="70">
        <f aca="true" t="shared" si="18" ref="Q73:V73">SUM(Q14:Q63)</f>
        <v>0</v>
      </c>
      <c r="R73" s="70">
        <f t="shared" si="18"/>
        <v>0</v>
      </c>
      <c r="S73" s="70">
        <f t="shared" si="18"/>
        <v>0</v>
      </c>
      <c r="T73" s="84">
        <f t="shared" si="18"/>
        <v>0</v>
      </c>
      <c r="U73" s="84">
        <f t="shared" si="18"/>
        <v>0</v>
      </c>
      <c r="V73" s="84">
        <f t="shared" si="18"/>
        <v>0</v>
      </c>
      <c r="W73" s="76"/>
      <c r="X73" s="75"/>
      <c r="Y73" s="76"/>
      <c r="Z73" s="75"/>
      <c r="AA73" s="70"/>
      <c r="AB73" s="70"/>
      <c r="AC73" s="70"/>
      <c r="AD73" s="70"/>
      <c r="AE73" s="70">
        <f>SUM(AE14:AE63)</f>
        <v>0</v>
      </c>
      <c r="AF73" s="70"/>
      <c r="AG73" s="70"/>
      <c r="AH73" s="70"/>
      <c r="AI73" s="70"/>
      <c r="AJ73" s="84" t="e">
        <f>SUM(AJ14:AJ63)</f>
        <v>#REF!</v>
      </c>
      <c r="AK73" s="84" t="e">
        <f>SUM(AK14:AK63)</f>
        <v>#REF!</v>
      </c>
    </row>
    <row r="74" spans="1:37" s="22" customFormat="1" ht="12.7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s="22" customFormat="1" ht="15">
      <c r="A75" s="1"/>
      <c r="B75" s="33"/>
      <c r="C75" s="33"/>
      <c r="D75" s="1"/>
      <c r="E75" s="1"/>
      <c r="F75" s="1"/>
      <c r="G75" s="1"/>
      <c r="H75" s="2"/>
      <c r="I75" s="34"/>
      <c r="J75" s="1"/>
      <c r="K75" s="1"/>
      <c r="L75" s="1"/>
      <c r="M75" s="1"/>
      <c r="N75" s="5"/>
      <c r="O75" s="5"/>
      <c r="P75" s="1"/>
      <c r="Q75" s="2"/>
      <c r="R75" s="2"/>
      <c r="S75" s="2"/>
      <c r="T75" s="2"/>
      <c r="U75" s="2"/>
      <c r="V75" s="2"/>
      <c r="W75" s="5"/>
      <c r="X75" s="2"/>
      <c r="Y75" s="6"/>
      <c r="Z75" s="2"/>
      <c r="AA75" s="1"/>
      <c r="AB75" s="2"/>
      <c r="AC75" s="3"/>
      <c r="AD75" s="5"/>
      <c r="AE75" s="7"/>
      <c r="AF75" s="7"/>
      <c r="AG75" s="7"/>
      <c r="AH75" s="8"/>
      <c r="AI75" s="7"/>
      <c r="AJ75" s="3"/>
      <c r="AK75" s="3"/>
    </row>
    <row r="76" spans="1:37" s="22" customFormat="1" ht="12.7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s="22" customFormat="1" ht="12.75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s="22" customFormat="1" ht="12.75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s="22" customFormat="1" ht="24" customHeight="1">
      <c r="A79" s="36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s="22" customFormat="1" ht="18.75" customHeight="1">
      <c r="A80" s="36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s="22" customFormat="1" ht="12.75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s="22" customFormat="1" ht="15">
      <c r="A82" s="1"/>
      <c r="B82" s="33"/>
      <c r="C82" s="33"/>
      <c r="D82" s="1"/>
      <c r="E82" s="1"/>
      <c r="F82" s="1"/>
      <c r="G82" s="1"/>
      <c r="H82" s="2"/>
      <c r="I82" s="34"/>
      <c r="J82" s="1"/>
      <c r="K82" s="1"/>
      <c r="L82" s="1"/>
      <c r="M82" s="1"/>
      <c r="N82" s="1"/>
      <c r="O82" s="1"/>
      <c r="P82" s="1"/>
      <c r="Q82" s="2"/>
      <c r="R82" s="2"/>
      <c r="S82" s="2"/>
      <c r="T82" s="2"/>
      <c r="U82" s="2"/>
      <c r="V82" s="2"/>
      <c r="W82" s="1"/>
      <c r="X82" s="2"/>
      <c r="Y82" s="1"/>
      <c r="Z82" s="2"/>
      <c r="AA82" s="1"/>
      <c r="AB82" s="2"/>
      <c r="AC82" s="3"/>
      <c r="AD82" s="8"/>
      <c r="AE82" s="8"/>
      <c r="AF82" s="8"/>
      <c r="AG82" s="8"/>
      <c r="AH82" s="8"/>
      <c r="AI82" s="8"/>
      <c r="AJ82" s="3"/>
      <c r="AK82" s="3"/>
    </row>
    <row r="83" spans="1:37" s="22" customFormat="1" ht="15">
      <c r="A83" s="1"/>
      <c r="B83" s="37"/>
      <c r="C83" s="33"/>
      <c r="D83" s="1"/>
      <c r="E83" s="1"/>
      <c r="F83" s="1"/>
      <c r="G83" s="1"/>
      <c r="H83" s="2"/>
      <c r="I83" s="34"/>
      <c r="J83" s="1"/>
      <c r="K83" s="1"/>
      <c r="L83" s="1"/>
      <c r="M83" s="1"/>
      <c r="N83" s="1"/>
      <c r="O83" s="1"/>
      <c r="P83" s="1"/>
      <c r="Q83" s="2"/>
      <c r="R83" s="2"/>
      <c r="S83" s="2"/>
      <c r="T83" s="2"/>
      <c r="U83" s="2"/>
      <c r="V83" s="2"/>
      <c r="W83" s="1"/>
      <c r="X83" s="2"/>
      <c r="Y83" s="1"/>
      <c r="Z83" s="2"/>
      <c r="AA83" s="1"/>
      <c r="AB83" s="2"/>
      <c r="AC83" s="3"/>
      <c r="AD83" s="8"/>
      <c r="AE83" s="8"/>
      <c r="AF83" s="8"/>
      <c r="AG83" s="8"/>
      <c r="AH83" s="8"/>
      <c r="AI83" s="8"/>
      <c r="AJ83" s="3"/>
      <c r="AK83" s="3"/>
    </row>
    <row r="84" spans="1:37" s="22" customFormat="1" ht="15">
      <c r="A84" s="1"/>
      <c r="B84" s="37"/>
      <c r="C84" s="33"/>
      <c r="D84" s="1"/>
      <c r="E84" s="1"/>
      <c r="F84" s="1"/>
      <c r="G84" s="1"/>
      <c r="H84" s="2"/>
      <c r="I84" s="34"/>
      <c r="J84" s="1"/>
      <c r="K84" s="1"/>
      <c r="L84" s="1"/>
      <c r="M84" s="1"/>
      <c r="N84" s="1"/>
      <c r="O84" s="1"/>
      <c r="P84" s="1"/>
      <c r="Q84" s="2"/>
      <c r="R84" s="2"/>
      <c r="S84" s="2"/>
      <c r="T84" s="2"/>
      <c r="U84" s="2"/>
      <c r="V84" s="2"/>
      <c r="W84" s="1"/>
      <c r="X84" s="2"/>
      <c r="Y84" s="1"/>
      <c r="Z84" s="2"/>
      <c r="AA84" s="1"/>
      <c r="AB84" s="2"/>
      <c r="AC84" s="3"/>
      <c r="AD84" s="8"/>
      <c r="AE84" s="8"/>
      <c r="AF84" s="8"/>
      <c r="AG84" s="8"/>
      <c r="AH84" s="8"/>
      <c r="AI84" s="8"/>
      <c r="AJ84" s="3"/>
      <c r="AK84" s="3"/>
    </row>
    <row r="85" spans="1:37" s="22" customFormat="1" ht="12.75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s="22" customFormat="1" ht="15">
      <c r="A86" s="1"/>
      <c r="B86" s="38"/>
      <c r="C86" s="33"/>
      <c r="D86" s="1"/>
      <c r="E86" s="1"/>
      <c r="F86" s="1"/>
      <c r="G86" s="1"/>
      <c r="H86" s="2"/>
      <c r="I86" s="34"/>
      <c r="J86" s="1"/>
      <c r="K86" s="1"/>
      <c r="L86" s="1"/>
      <c r="M86" s="1"/>
      <c r="N86" s="1"/>
      <c r="O86" s="1"/>
      <c r="P86" s="1"/>
      <c r="Q86" s="2"/>
      <c r="R86" s="2"/>
      <c r="S86" s="2"/>
      <c r="T86" s="2"/>
      <c r="U86" s="2"/>
      <c r="V86" s="2"/>
      <c r="W86" s="1"/>
      <c r="X86" s="2"/>
      <c r="Y86" s="1"/>
      <c r="Z86" s="2"/>
      <c r="AA86" s="1"/>
      <c r="AB86" s="2"/>
      <c r="AC86" s="3"/>
      <c r="AD86" s="8"/>
      <c r="AE86" s="8"/>
      <c r="AF86" s="8"/>
      <c r="AG86" s="8"/>
      <c r="AH86" s="8"/>
      <c r="AI86" s="8"/>
      <c r="AJ86" s="3"/>
      <c r="AK86" s="3"/>
    </row>
    <row r="87" spans="1:37" s="22" customFormat="1" ht="25.5" customHeight="1">
      <c r="A87" s="9"/>
      <c r="B87" s="39"/>
      <c r="C87" s="33"/>
      <c r="D87" s="1"/>
      <c r="E87" s="1"/>
      <c r="F87" s="1"/>
      <c r="G87" s="1"/>
      <c r="H87" s="2"/>
      <c r="I87" s="1"/>
      <c r="J87" s="1"/>
      <c r="K87" s="1"/>
      <c r="L87" s="1"/>
      <c r="M87" s="1"/>
      <c r="N87" s="9"/>
      <c r="O87" s="9"/>
      <c r="P87" s="9"/>
      <c r="Q87" s="2"/>
      <c r="R87" s="2"/>
      <c r="S87" s="2"/>
      <c r="T87" s="2"/>
      <c r="U87" s="2"/>
      <c r="V87" s="2"/>
      <c r="W87" s="9"/>
      <c r="X87" s="2"/>
      <c r="Y87" s="9"/>
      <c r="Z87" s="2"/>
      <c r="AA87" s="9"/>
      <c r="AB87" s="2"/>
      <c r="AC87" s="3"/>
      <c r="AD87" s="10"/>
      <c r="AE87" s="10"/>
      <c r="AF87" s="10"/>
      <c r="AG87" s="10"/>
      <c r="AH87" s="10"/>
      <c r="AI87" s="10"/>
      <c r="AJ87" s="3"/>
      <c r="AK87" s="3"/>
    </row>
    <row r="88" spans="1:37" s="22" customFormat="1" ht="25.5" customHeight="1">
      <c r="A88" s="9"/>
      <c r="B88" s="39"/>
      <c r="C88" s="33"/>
      <c r="D88" s="1"/>
      <c r="E88" s="1"/>
      <c r="F88" s="1"/>
      <c r="G88" s="1"/>
      <c r="H88" s="2"/>
      <c r="I88" s="34"/>
      <c r="J88" s="1"/>
      <c r="K88" s="1"/>
      <c r="L88" s="1"/>
      <c r="M88" s="1"/>
      <c r="N88" s="9"/>
      <c r="O88" s="9"/>
      <c r="P88" s="1"/>
      <c r="Q88" s="2"/>
      <c r="R88" s="2"/>
      <c r="S88" s="2"/>
      <c r="T88" s="2"/>
      <c r="U88" s="2"/>
      <c r="V88" s="2"/>
      <c r="W88" s="9"/>
      <c r="X88" s="2"/>
      <c r="Y88" s="9"/>
      <c r="Z88" s="2"/>
      <c r="AA88" s="9"/>
      <c r="AB88" s="2"/>
      <c r="AC88" s="3"/>
      <c r="AD88" s="10"/>
      <c r="AE88" s="10"/>
      <c r="AF88" s="10"/>
      <c r="AG88" s="10"/>
      <c r="AH88" s="10"/>
      <c r="AI88" s="10"/>
      <c r="AJ88" s="3"/>
      <c r="AK88" s="3"/>
    </row>
    <row r="89" spans="1:37" s="22" customFormat="1" ht="27" customHeight="1">
      <c r="A89" s="9"/>
      <c r="B89" s="39"/>
      <c r="C89" s="33"/>
      <c r="D89" s="1"/>
      <c r="E89" s="1"/>
      <c r="F89" s="1"/>
      <c r="G89" s="1"/>
      <c r="H89" s="2"/>
      <c r="I89" s="34"/>
      <c r="J89" s="1"/>
      <c r="K89" s="1"/>
      <c r="L89" s="1"/>
      <c r="M89" s="1"/>
      <c r="N89" s="1"/>
      <c r="O89" s="1"/>
      <c r="P89" s="1"/>
      <c r="Q89" s="2"/>
      <c r="R89" s="2"/>
      <c r="S89" s="2"/>
      <c r="T89" s="2"/>
      <c r="U89" s="2"/>
      <c r="V89" s="2"/>
      <c r="W89" s="9"/>
      <c r="X89" s="2"/>
      <c r="Y89" s="9"/>
      <c r="Z89" s="2"/>
      <c r="AA89" s="9"/>
      <c r="AB89" s="2"/>
      <c r="AC89" s="3"/>
      <c r="AD89" s="10"/>
      <c r="AE89" s="10"/>
      <c r="AF89" s="10"/>
      <c r="AG89" s="10"/>
      <c r="AH89" s="10"/>
      <c r="AI89" s="10"/>
      <c r="AJ89" s="3"/>
      <c r="AK89" s="3"/>
    </row>
    <row r="90" spans="1:37" s="22" customFormat="1" ht="12.75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s="22" customFormat="1" ht="15">
      <c r="A91" s="1"/>
      <c r="B91" s="33"/>
      <c r="C91" s="33"/>
      <c r="D91" s="1"/>
      <c r="E91" s="1"/>
      <c r="F91" s="1"/>
      <c r="G91" s="1"/>
      <c r="H91" s="2"/>
      <c r="I91" s="34"/>
      <c r="J91" s="1"/>
      <c r="K91" s="1"/>
      <c r="L91" s="1"/>
      <c r="M91" s="1"/>
      <c r="N91" s="1"/>
      <c r="O91" s="1"/>
      <c r="P91" s="1"/>
      <c r="Q91" s="2"/>
      <c r="R91" s="2"/>
      <c r="S91" s="2"/>
      <c r="T91" s="2"/>
      <c r="U91" s="2"/>
      <c r="V91" s="2"/>
      <c r="W91" s="1"/>
      <c r="X91" s="2"/>
      <c r="Y91" s="1"/>
      <c r="Z91" s="2"/>
      <c r="AA91" s="1"/>
      <c r="AB91" s="2"/>
      <c r="AC91" s="3"/>
      <c r="AD91" s="8"/>
      <c r="AE91" s="8"/>
      <c r="AF91" s="8"/>
      <c r="AG91" s="8"/>
      <c r="AH91" s="8"/>
      <c r="AI91" s="8"/>
      <c r="AJ91" s="3"/>
      <c r="AK91" s="3"/>
    </row>
    <row r="92" spans="1:37" s="22" customFormat="1" ht="12.75">
      <c r="A92" s="4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s="22" customFormat="1" ht="15">
      <c r="A93" s="40"/>
      <c r="B93" s="41"/>
      <c r="C93" s="33"/>
      <c r="D93" s="1"/>
      <c r="E93" s="1"/>
      <c r="F93" s="1"/>
      <c r="G93" s="1"/>
      <c r="H93" s="2"/>
      <c r="I93" s="34"/>
      <c r="J93" s="1"/>
      <c r="K93" s="1"/>
      <c r="L93" s="1"/>
      <c r="M93" s="1"/>
      <c r="N93" s="1"/>
      <c r="O93" s="1"/>
      <c r="P93" s="1"/>
      <c r="Q93" s="2"/>
      <c r="R93" s="2"/>
      <c r="S93" s="2"/>
      <c r="T93" s="2"/>
      <c r="U93" s="2"/>
      <c r="V93" s="2"/>
      <c r="W93" s="1"/>
      <c r="X93" s="2"/>
      <c r="Y93" s="1"/>
      <c r="Z93" s="2"/>
      <c r="AA93" s="1"/>
      <c r="AB93" s="2"/>
      <c r="AC93" s="3"/>
      <c r="AD93" s="8"/>
      <c r="AE93" s="8"/>
      <c r="AF93" s="8"/>
      <c r="AG93" s="8"/>
      <c r="AH93" s="8"/>
      <c r="AI93" s="8"/>
      <c r="AJ93" s="3"/>
      <c r="AK93" s="3"/>
    </row>
    <row r="94" spans="1:37" s="22" customFormat="1" ht="15">
      <c r="A94" s="40"/>
      <c r="B94" s="41"/>
      <c r="C94" s="33"/>
      <c r="D94" s="1"/>
      <c r="E94" s="1"/>
      <c r="F94" s="1"/>
      <c r="G94" s="1"/>
      <c r="H94" s="2"/>
      <c r="I94" s="34"/>
      <c r="J94" s="1"/>
      <c r="K94" s="1"/>
      <c r="L94" s="1"/>
      <c r="M94" s="1"/>
      <c r="N94" s="1"/>
      <c r="O94" s="1"/>
      <c r="P94" s="1"/>
      <c r="Q94" s="2"/>
      <c r="R94" s="2"/>
      <c r="S94" s="2"/>
      <c r="T94" s="2"/>
      <c r="U94" s="2"/>
      <c r="V94" s="2"/>
      <c r="W94" s="1"/>
      <c r="X94" s="2"/>
      <c r="Y94" s="1"/>
      <c r="Z94" s="2"/>
      <c r="AA94" s="1"/>
      <c r="AB94" s="2"/>
      <c r="AC94" s="3"/>
      <c r="AD94" s="8"/>
      <c r="AE94" s="8"/>
      <c r="AF94" s="8"/>
      <c r="AG94" s="8"/>
      <c r="AH94" s="8"/>
      <c r="AI94" s="8"/>
      <c r="AJ94" s="3"/>
      <c r="AK94" s="3"/>
    </row>
    <row r="95" spans="1:37" s="22" customFormat="1" ht="12.75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s="22" customFormat="1" ht="12.75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s="22" customFormat="1" ht="12.75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s="22" customFormat="1" ht="15">
      <c r="A98" s="1"/>
      <c r="B98" s="33"/>
      <c r="C98" s="33"/>
      <c r="D98" s="33"/>
      <c r="E98" s="33"/>
      <c r="F98" s="33"/>
      <c r="G98" s="33"/>
      <c r="H98" s="2"/>
      <c r="I98" s="34"/>
      <c r="J98" s="1"/>
      <c r="K98" s="1"/>
      <c r="L98" s="1"/>
      <c r="M98" s="1"/>
      <c r="N98" s="1"/>
      <c r="O98" s="1"/>
      <c r="P98" s="1"/>
      <c r="Q98" s="2"/>
      <c r="R98" s="2"/>
      <c r="S98" s="2"/>
      <c r="T98" s="2"/>
      <c r="U98" s="2"/>
      <c r="V98" s="2"/>
      <c r="W98" s="1"/>
      <c r="X98" s="2"/>
      <c r="Y98" s="1"/>
      <c r="Z98" s="2"/>
      <c r="AA98" s="1"/>
      <c r="AB98" s="2"/>
      <c r="AC98" s="3"/>
      <c r="AD98" s="8"/>
      <c r="AE98" s="8"/>
      <c r="AF98" s="8"/>
      <c r="AG98" s="8"/>
      <c r="AH98" s="8"/>
      <c r="AI98" s="8"/>
      <c r="AJ98" s="3"/>
      <c r="AK98" s="3"/>
    </row>
    <row r="99" spans="1:37" s="22" customFormat="1" ht="12.75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s="22" customFormat="1" ht="12.75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s="22" customFormat="1" ht="12.75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s="22" customFormat="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s="22" customFormat="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s="22" customFormat="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s="22" customFormat="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pans="14:16" ht="12.75">
      <c r="N142" s="22"/>
      <c r="O142" s="22"/>
      <c r="P142" s="22"/>
    </row>
    <row r="143" spans="14:16" ht="12.75">
      <c r="N143" s="22"/>
      <c r="O143" s="22"/>
      <c r="P143" s="22"/>
    </row>
    <row r="144" spans="14:16" ht="12.75">
      <c r="N144" s="22"/>
      <c r="O144" s="22"/>
      <c r="P144" s="22"/>
    </row>
    <row r="145" spans="14:16" ht="12.75">
      <c r="N145" s="22"/>
      <c r="O145" s="22"/>
      <c r="P145" s="22"/>
    </row>
    <row r="146" spans="14:16" ht="12.75">
      <c r="N146" s="22"/>
      <c r="O146" s="22"/>
      <c r="P146" s="22"/>
    </row>
    <row r="147" spans="14:16" ht="12.75">
      <c r="N147" s="22"/>
      <c r="O147" s="22"/>
      <c r="P147" s="22"/>
    </row>
    <row r="148" spans="14:16" ht="12.75">
      <c r="N148" s="22"/>
      <c r="O148" s="22"/>
      <c r="P148" s="22"/>
    </row>
    <row r="149" spans="14:16" ht="12.75">
      <c r="N149" s="22"/>
      <c r="O149" s="22"/>
      <c r="P149" s="22"/>
    </row>
    <row r="150" spans="14:16" ht="12.75">
      <c r="N150" s="22"/>
      <c r="O150" s="22"/>
      <c r="P150" s="22"/>
    </row>
    <row r="151" spans="14:16" ht="12.75">
      <c r="N151" s="22"/>
      <c r="O151" s="22"/>
      <c r="P151" s="22"/>
    </row>
  </sheetData>
  <sheetProtection/>
  <mergeCells count="36">
    <mergeCell ref="I2:AD2"/>
    <mergeCell ref="AE2:AG2"/>
    <mergeCell ref="A3:C3"/>
    <mergeCell ref="I3:AD3"/>
    <mergeCell ref="AE3:AG3"/>
    <mergeCell ref="I4:AD4"/>
    <mergeCell ref="AE4:AG4"/>
    <mergeCell ref="J12:J13"/>
    <mergeCell ref="I5:AD5"/>
    <mergeCell ref="AE5:AG5"/>
    <mergeCell ref="AE6:AG6"/>
    <mergeCell ref="AE7:AG7"/>
    <mergeCell ref="B8:AD8"/>
    <mergeCell ref="AE8:AG8"/>
    <mergeCell ref="L12:L13"/>
    <mergeCell ref="F12:F13"/>
    <mergeCell ref="K12:K13"/>
    <mergeCell ref="AK12:AK13"/>
    <mergeCell ref="AE9:AG9"/>
    <mergeCell ref="AI10:AK10"/>
    <mergeCell ref="F9:M9"/>
    <mergeCell ref="A12:A13"/>
    <mergeCell ref="B12:B13"/>
    <mergeCell ref="C12:C13"/>
    <mergeCell ref="D12:D13"/>
    <mergeCell ref="H12:H13"/>
    <mergeCell ref="I12:I13"/>
    <mergeCell ref="N12:P12"/>
    <mergeCell ref="Q12:S12"/>
    <mergeCell ref="W12:AB12"/>
    <mergeCell ref="AC12:AC13"/>
    <mergeCell ref="AD12:AI12"/>
    <mergeCell ref="AJ12:AJ13"/>
    <mergeCell ref="T12:T13"/>
    <mergeCell ref="U12:U13"/>
    <mergeCell ref="V12:V13"/>
  </mergeCells>
  <printOptions/>
  <pageMargins left="0.7086614173228347" right="0.7086614173228347" top="0.7480314960629921" bottom="0.7480314960629921" header="0.31496062992125984" footer="0.31496062992125984"/>
  <pageSetup fitToHeight="3"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Акколь</cp:lastModifiedBy>
  <cp:lastPrinted>2019-07-02T08:59:38Z</cp:lastPrinted>
  <dcterms:created xsi:type="dcterms:W3CDTF">2014-03-18T18:18:42Z</dcterms:created>
  <dcterms:modified xsi:type="dcterms:W3CDTF">2019-11-07T08:47:10Z</dcterms:modified>
  <cp:category/>
  <cp:version/>
  <cp:contentType/>
  <cp:contentStatus/>
</cp:coreProperties>
</file>